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0経営関係フォルダ\00上下水共通\100_通知関係\2023\00共通\20240118 FW 【213〆】公営企業に係る経営比較分析表（令和４年度決算）の分析等について（照会）\提出用\"/>
    </mc:Choice>
  </mc:AlternateContent>
  <workbookProtection workbookAlgorithmName="SHA-512" workbookHashValue="I7AbFXyUKafaenU6SH/e5gEwhLHjIC+SjBrvczyUUrrCmWH4ORgBySuXJunELCObIOsecUfTSQMM1JAoPBjutw==" workbookSaltValue="wE4qnjdoE+FCVUZYdX++9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<sst xmlns="http://schemas.openxmlformats.org/spreadsheetml/2006/main" count="253" uniqueCount="118">
  <si>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</si>
  <si>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</si>
  <si>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</si>
  <si>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</si>
  <si>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</si>
  <si>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</si>
  <si>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</si>
  <si>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</si>
  <si>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</si>
  <si>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</si>
  <si>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</si>
  <si>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</si>
  <si>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</si>
  <si>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</si>
  <si>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</si>
  <si>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</si>
  <si>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</si>
  <si>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</si>
  <si>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</si>
  <si>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</si>
  <si>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</si>
  <si>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</si>
  <si>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</si>
  <si>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</si>
  <si>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</si>
  <si>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</si>
  <si>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</si>
  <si>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</si>
  <si>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</si>
  <si>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</si>
  <si>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</si>
  <si>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</si>
  <si>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</si>
  <si>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</si>
  <si>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</si>
  <si>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</si>
  <si>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</si>
  <si>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</si>
  <si>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</si>
  <si>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</si>
  <si>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</si>
  <si>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</si>
  <si>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</si>
  <si>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</si>
  <si>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</si>
  <si>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</si>
  <si>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</si>
  <si>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</si>
  <si>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</si>
  <si>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</si>
  <si>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</si>
  <si>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</si>
  <si>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</si>
  <si>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</si>
  <si>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</si>
  <si>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</si>
  <si>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</si>
  <si>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</si>
  <si>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</si>
  <si>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</si>
  <si>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</si>
  <si>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</si>
  <si>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</si>
  <si>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</si>
  <si>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</si>
  <si>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</si>
  <si>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</si>
  <si>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</si>
  <si>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</si>
  <si>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</si>
  <si>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</si>
  <si>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</si>
  <si>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</si>
  <si>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</si>
  <si>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</si>
  <si>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</si>
  <si>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</si>
  <si>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</si>
  <si>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</si>
  <si>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</si>
  <si>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</si>
  <si>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</si>
  <si>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</si>
  <si>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</si>
  <si>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</si>
  <si>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</si>
  <si>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</si>
  <si>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</si>
  <si>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</si>
  <si>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</si>
  <si>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</si>
  <si>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</si>
  <si>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</si>
  <si>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</si>
  <si>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</si>
  <si>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</si>
  <si>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</si>
  <si>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</si>
  <si>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</si>
  <si>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</si>
  <si>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</si>
  <si>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</si>
  <si>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</si>
  <si>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</si>
  <si>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</si>
  <si>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</si>
  <si>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</si>
  <si>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</si>
  <si>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</si>
  <si>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</si>
  <si>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</si>
  <si>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</si>
  <si>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</si>
  <si>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</si>
  <si>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</si>
  <si>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元年度に公営企業会計に移行し、４回目となる決算においても、一定の純利益を確保し、経常収支比率は100％以上、累積欠損金比率は0となっている。一方で、これまで施設整備の財源として借入を行った企業債の残高が多額にのぼることから、企業債残高対事業規模比率は類似団体に比べ高く、また、流動負債となる次年度の企業債元金償還予定額が多額となることから、流動比率は類似団体に比べ低くなっている。
　施設利用率については、台風等の大雨時に流入水量が増加した場合の放流水の水質を保全するため、現状で適正であると考えているが、誤接続による雨水や地下水の汚水管への流入を防ぐために、今後も不明水の調査及び対策を行っていく。
　水洗化率については、令和３年度より類似団体に比べ高くなったが、引き続き未接続の家庭等へ啓発活動等を実施し水洗化率の向上を図っていく。
　また、令和４年10月分から下水道使用料の改定を行ったことから、経費回収率は上昇している。
　なお、令和５年度に経営戦略の見直しを進めており、今後においても、経営戦略に基づき経営基盤の強化を進め、持続可能な公共下水道事業の経営に取り組んでいく。</t>
    <rPh sb="404" eb="406">
      <t>ケイヒ</t>
    </rPh>
    <rPh sb="406" eb="408">
      <t>カイシュウ</t>
    </rPh>
    <rPh sb="408" eb="409">
      <t>リツ</t>
    </rPh>
    <rPh sb="410" eb="412">
      <t>ジョウショウ</t>
    </rPh>
    <rPh sb="422" eb="424">
      <t>レイワ</t>
    </rPh>
    <rPh sb="425" eb="427">
      <t>ネンド</t>
    </rPh>
    <rPh sb="428" eb="430">
      <t>ケイエイ</t>
    </rPh>
    <rPh sb="430" eb="432">
      <t>センリャク</t>
    </rPh>
    <rPh sb="433" eb="435">
      <t>ミナオ</t>
    </rPh>
    <rPh sb="437" eb="438">
      <t>スス</t>
    </rPh>
    <rPh sb="451" eb="453">
      <t>ケイエイ</t>
    </rPh>
    <rPh sb="453" eb="455">
      <t>センリャク</t>
    </rPh>
    <rPh sb="456" eb="457">
      <t>モト</t>
    </rPh>
    <phoneticPr fontId="4"/>
  </si>
  <si>
    <t>　公営企業会計の移行にあたり、減価償却累計額はゼロから始まっていることから、有形固定資産減価償却率は低い数値となっている。
　ただし、実施設である下水処理場と雨水ポンプ場は、供用開始後、一定の年数が経過し、経年劣化がみられることから、ストックマネジメント計画を策定し、優先順位をつけて改築工事を実施している。
　管渠は、供用開始後、50年経過してる老朽管が少ないため、管渠老朽化率が0.14となっているが、近い将来、老朽管が大量に発生することが見込まれることから、管渠を調査し、改築工事の検討を行っている。
　今後においては、ストックマネジメント計画及び現在、検討を行っている管理・更新一体マネジメント方式による官民連携方式の導入への取り組みを進め、下水道施設の改築・更新を効率的に行っていきたい。</t>
    <rPh sb="174" eb="176">
      <t>ロウキュウ</t>
    </rPh>
    <rPh sb="176" eb="177">
      <t>カン</t>
    </rPh>
    <rPh sb="178" eb="179">
      <t>スク</t>
    </rPh>
    <rPh sb="208" eb="210">
      <t>ロウキュウ</t>
    </rPh>
    <rPh sb="210" eb="211">
      <t>カン</t>
    </rPh>
    <rPh sb="212" eb="214">
      <t>タイリョウ</t>
    </rPh>
    <rPh sb="275" eb="276">
      <t>オヨ</t>
    </rPh>
    <rPh sb="277" eb="279">
      <t>ゲンザイ</t>
    </rPh>
    <rPh sb="280" eb="282">
      <t>ケントウ</t>
    </rPh>
    <rPh sb="283" eb="284">
      <t>オコナ</t>
    </rPh>
    <rPh sb="288" eb="290">
      <t>カンリ</t>
    </rPh>
    <rPh sb="291" eb="293">
      <t>コウシン</t>
    </rPh>
    <rPh sb="293" eb="295">
      <t>イッタイ</t>
    </rPh>
    <rPh sb="301" eb="303">
      <t>ホウシキ</t>
    </rPh>
    <rPh sb="306" eb="308">
      <t>カンミン</t>
    </rPh>
    <rPh sb="308" eb="310">
      <t>レンケイ</t>
    </rPh>
    <rPh sb="310" eb="312">
      <t>ホウシキ</t>
    </rPh>
    <rPh sb="313" eb="315">
      <t>ドウニュウ</t>
    </rPh>
    <rPh sb="317" eb="318">
      <t>ト</t>
    </rPh>
    <rPh sb="319" eb="320">
      <t>ク</t>
    </rPh>
    <rPh sb="322" eb="323">
      <t>スス</t>
    </rPh>
    <phoneticPr fontId="4"/>
  </si>
  <si>
    <t>　昭和３５年度に着手した本市の下水道事業は、現在、未普及地域の解消に向けて事業に取組んでいるが、人口減少等に伴う使用料収入の減少が懸念される中、これまで整備を進めてきた施設の老朽化に対する改築更新需要の増大が見込まれている。さらには、施設の耐震化といった災害対策も求められており、下水道事業に係る経営環境はこれまで以上に厳しさを増すことが予想される。
　このような中、令和４年度に下水道整備区域の見直し、令和４年10月分から下水道使用料の改定、また、令和５年度において、令和２年度に策定した経営戦略の見直しを進めており、今後においても経営基盤の強化を進め、持続可能な公共水道事業の経営に取り組んでいく。</t>
    <rPh sb="225" eb="227">
      <t>レイワ</t>
    </rPh>
    <rPh sb="228" eb="230">
      <t>ネンド</t>
    </rPh>
    <rPh sb="241" eb="243">
      <t>サクテイ</t>
    </rPh>
    <rPh sb="250" eb="252">
      <t>ミナオ</t>
    </rPh>
    <rPh sb="254" eb="25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</si>
</sst>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6B6-43AC-AADC-976375CB40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0.17</c:v>
                </c:pt>
                <c:pt idx="4">
                  <c:v>0.13</c:v>
                </c:pt>
              </c:numCache>
            </c:numRef>
          </c:val>
          <c:smooth val="0"/>
          <c:extLst>
            <c:ext xmlns:c16="http://schemas.microsoft.com/office/drawing/2014/chart" uri="{C3380CC4-5D6E-409C-BE32-E72D297353CC}">
              <c16:uniqueId val="{00000001-46B6-43AC-AADC-976375CB40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61.1</c:v>
                </c:pt>
                <c:pt idx="2">
                  <c:v>62.64</c:v>
                </c:pt>
                <c:pt idx="3">
                  <c:v>60.98</c:v>
                </c:pt>
                <c:pt idx="4">
                  <c:v>59.28</c:v>
                </c:pt>
              </c:numCache>
            </c:numRef>
          </c:val>
          <c:extLst>
            <c:ext xmlns:c16="http://schemas.microsoft.com/office/drawing/2014/chart" uri="{C3380CC4-5D6E-409C-BE32-E72D297353CC}">
              <c16:uniqueId val="{00000000-C1C5-4A98-827F-12E93EBE9C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68.31</c:v>
                </c:pt>
                <c:pt idx="2">
                  <c:v>65.28</c:v>
                </c:pt>
                <c:pt idx="3">
                  <c:v>64.92</c:v>
                </c:pt>
                <c:pt idx="4">
                  <c:v>64.14</c:v>
                </c:pt>
              </c:numCache>
            </c:numRef>
          </c:val>
          <c:smooth val="0"/>
          <c:extLst>
            <c:ext xmlns:c16="http://schemas.microsoft.com/office/drawing/2014/chart" uri="{C3380CC4-5D6E-409C-BE32-E72D297353CC}">
              <c16:uniqueId val="{00000001-C1C5-4A98-827F-12E93EBE9C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91.53</c:v>
                </c:pt>
                <c:pt idx="2">
                  <c:v>92.19</c:v>
                </c:pt>
                <c:pt idx="3">
                  <c:v>93.17</c:v>
                </c:pt>
                <c:pt idx="4">
                  <c:v>94.91</c:v>
                </c:pt>
              </c:numCache>
            </c:numRef>
          </c:val>
          <c:extLst>
            <c:ext xmlns:c16="http://schemas.microsoft.com/office/drawing/2014/chart" uri="{C3380CC4-5D6E-409C-BE32-E72D297353CC}">
              <c16:uniqueId val="{00000000-7281-4322-ABAC-BA26A54A87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92.62</c:v>
                </c:pt>
                <c:pt idx="2">
                  <c:v>92.72</c:v>
                </c:pt>
                <c:pt idx="3">
                  <c:v>92.88</c:v>
                </c:pt>
                <c:pt idx="4">
                  <c:v>92.9</c:v>
                </c:pt>
              </c:numCache>
            </c:numRef>
          </c:val>
          <c:smooth val="0"/>
          <c:extLst>
            <c:ext xmlns:c16="http://schemas.microsoft.com/office/drawing/2014/chart" uri="{C3380CC4-5D6E-409C-BE32-E72D297353CC}">
              <c16:uniqueId val="{00000001-7281-4322-ABAC-BA26A54A87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105.94</c:v>
                </c:pt>
                <c:pt idx="2">
                  <c:v>106.45</c:v>
                </c:pt>
                <c:pt idx="3">
                  <c:v>104.82</c:v>
                </c:pt>
                <c:pt idx="4">
                  <c:v>105.84</c:v>
                </c:pt>
              </c:numCache>
            </c:numRef>
          </c:val>
          <c:extLst>
            <c:ext xmlns:c16="http://schemas.microsoft.com/office/drawing/2014/chart" uri="{C3380CC4-5D6E-409C-BE32-E72D297353CC}">
              <c16:uniqueId val="{00000000-45C6-430F-B209-23D2D0843C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106.99</c:v>
                </c:pt>
                <c:pt idx="2">
                  <c:v>107.85</c:v>
                </c:pt>
                <c:pt idx="3">
                  <c:v>108.04</c:v>
                </c:pt>
                <c:pt idx="4">
                  <c:v>107.49</c:v>
                </c:pt>
              </c:numCache>
            </c:numRef>
          </c:val>
          <c:smooth val="0"/>
          <c:extLst>
            <c:ext xmlns:c16="http://schemas.microsoft.com/office/drawing/2014/chart" uri="{C3380CC4-5D6E-409C-BE32-E72D297353CC}">
              <c16:uniqueId val="{00000001-45C6-430F-B209-23D2D0843C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3.91</c:v>
                </c:pt>
                <c:pt idx="2">
                  <c:v>7.68</c:v>
                </c:pt>
                <c:pt idx="3">
                  <c:v>10.86</c:v>
                </c:pt>
                <c:pt idx="4">
                  <c:v>14.18</c:v>
                </c:pt>
              </c:numCache>
            </c:numRef>
          </c:val>
          <c:extLst>
            <c:ext xmlns:c16="http://schemas.microsoft.com/office/drawing/2014/chart" uri="{C3380CC4-5D6E-409C-BE32-E72D297353CC}">
              <c16:uniqueId val="{00000000-2B85-4F17-B059-B980CAB2FB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26.36</c:v>
                </c:pt>
                <c:pt idx="2">
                  <c:v>23.79</c:v>
                </c:pt>
                <c:pt idx="3">
                  <c:v>25.66</c:v>
                </c:pt>
                <c:pt idx="4">
                  <c:v>27.46</c:v>
                </c:pt>
              </c:numCache>
            </c:numRef>
          </c:val>
          <c:smooth val="0"/>
          <c:extLst>
            <c:ext xmlns:c16="http://schemas.microsoft.com/office/drawing/2014/chart" uri="{C3380CC4-5D6E-409C-BE32-E72D297353CC}">
              <c16:uniqueId val="{00000001-2B85-4F17-B059-B980CAB2FB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formatCode="#,##0.00;&quot;△&quot;#,##0.00;&quot;-&quot;">
                  <c:v>0.14000000000000001</c:v>
                </c:pt>
              </c:numCache>
            </c:numRef>
          </c:val>
          <c:extLst>
            <c:ext xmlns:c16="http://schemas.microsoft.com/office/drawing/2014/chart" uri="{C3380CC4-5D6E-409C-BE32-E72D297353CC}">
              <c16:uniqueId val="{00000000-7BE0-4788-8ADF-A3DC3CBD7C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1.43</c:v>
                </c:pt>
                <c:pt idx="2">
                  <c:v>1.22</c:v>
                </c:pt>
                <c:pt idx="3">
                  <c:v>1.61</c:v>
                </c:pt>
                <c:pt idx="4">
                  <c:v>2.08</c:v>
                </c:pt>
              </c:numCache>
            </c:numRef>
          </c:val>
          <c:smooth val="0"/>
          <c:extLst>
            <c:ext xmlns:c16="http://schemas.microsoft.com/office/drawing/2014/chart" uri="{C3380CC4-5D6E-409C-BE32-E72D297353CC}">
              <c16:uniqueId val="{00000001-7BE0-4788-8ADF-A3DC3CBD7C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C0D-4A70-9101-86B29D11E9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c:v>
                </c:pt>
                <c:pt idx="2">
                  <c:v>4.72</c:v>
                </c:pt>
                <c:pt idx="3">
                  <c:v>4.49</c:v>
                </c:pt>
                <c:pt idx="4">
                  <c:v>5.41</c:v>
                </c:pt>
              </c:numCache>
            </c:numRef>
          </c:val>
          <c:smooth val="0"/>
          <c:extLst>
            <c:ext xmlns:c16="http://schemas.microsoft.com/office/drawing/2014/chart" uri="{C3380CC4-5D6E-409C-BE32-E72D297353CC}">
              <c16:uniqueId val="{00000001-BC0D-4A70-9101-86B29D11E9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31.67</c:v>
                </c:pt>
                <c:pt idx="2">
                  <c:v>42.64</c:v>
                </c:pt>
                <c:pt idx="3">
                  <c:v>42.65</c:v>
                </c:pt>
                <c:pt idx="4">
                  <c:v>47.79</c:v>
                </c:pt>
              </c:numCache>
            </c:numRef>
          </c:val>
          <c:extLst>
            <c:ext xmlns:c16="http://schemas.microsoft.com/office/drawing/2014/chart" uri="{C3380CC4-5D6E-409C-BE32-E72D297353CC}">
              <c16:uniqueId val="{00000000-579E-4DA2-A0A7-4DA29F0F0D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579E-4DA2-A0A7-4DA29F0F0D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1198.24</c:v>
                </c:pt>
                <c:pt idx="2">
                  <c:v>1172</c:v>
                </c:pt>
                <c:pt idx="3">
                  <c:v>1196.22</c:v>
                </c:pt>
                <c:pt idx="4">
                  <c:v>937.03</c:v>
                </c:pt>
              </c:numCache>
            </c:numRef>
          </c:val>
          <c:extLst>
            <c:ext xmlns:c16="http://schemas.microsoft.com/office/drawing/2014/chart" uri="{C3380CC4-5D6E-409C-BE32-E72D297353CC}">
              <c16:uniqueId val="{00000000-496C-4144-975A-FDD3A821EA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847.44</c:v>
                </c:pt>
                <c:pt idx="2">
                  <c:v>857.88</c:v>
                </c:pt>
                <c:pt idx="3">
                  <c:v>825.1</c:v>
                </c:pt>
                <c:pt idx="4">
                  <c:v>789.87</c:v>
                </c:pt>
              </c:numCache>
            </c:numRef>
          </c:val>
          <c:smooth val="0"/>
          <c:extLst>
            <c:ext xmlns:c16="http://schemas.microsoft.com/office/drawing/2014/chart" uri="{C3380CC4-5D6E-409C-BE32-E72D297353CC}">
              <c16:uniqueId val="{00000001-496C-4144-975A-FDD3A821EA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96.55</c:v>
                </c:pt>
                <c:pt idx="2">
                  <c:v>96.13</c:v>
                </c:pt>
                <c:pt idx="3">
                  <c:v>95.83</c:v>
                </c:pt>
                <c:pt idx="4">
                  <c:v>99.52</c:v>
                </c:pt>
              </c:numCache>
            </c:numRef>
          </c:val>
          <c:extLst>
            <c:ext xmlns:c16="http://schemas.microsoft.com/office/drawing/2014/chart" uri="{C3380CC4-5D6E-409C-BE32-E72D297353CC}">
              <c16:uniqueId val="{00000000-7755-4679-838F-EB4037BB46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94.69</c:v>
                </c:pt>
                <c:pt idx="2">
                  <c:v>94.97</c:v>
                </c:pt>
                <c:pt idx="3">
                  <c:v>97.07</c:v>
                </c:pt>
                <c:pt idx="4">
                  <c:v>98.06</c:v>
                </c:pt>
              </c:numCache>
            </c:numRef>
          </c:val>
          <c:smooth val="0"/>
          <c:extLst>
            <c:ext xmlns:c16="http://schemas.microsoft.com/office/drawing/2014/chart" uri="{C3380CC4-5D6E-409C-BE32-E72D297353CC}">
              <c16:uniqueId val="{00000001-7755-4679-838F-EB4037BB46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149.99</c:v>
                </c:pt>
                <c:pt idx="3">
                  <c:v>150</c:v>
                </c:pt>
                <c:pt idx="4">
                  <c:v>150</c:v>
                </c:pt>
              </c:numCache>
            </c:numRef>
          </c:val>
          <c:extLst>
            <c:ext xmlns:c16="http://schemas.microsoft.com/office/drawing/2014/chart" uri="{C3380CC4-5D6E-409C-BE32-E72D297353CC}">
              <c16:uniqueId val="{00000000-908D-403A-9AA5-8DE540F808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159.78</c:v>
                </c:pt>
                <c:pt idx="2">
                  <c:v>159.49</c:v>
                </c:pt>
                <c:pt idx="3">
                  <c:v>157.81</c:v>
                </c:pt>
                <c:pt idx="4">
                  <c:v>157.37</c:v>
                </c:pt>
              </c:numCache>
            </c:numRef>
          </c:val>
          <c:smooth val="0"/>
          <c:extLst>
            <c:ext xmlns:c16="http://schemas.microsoft.com/office/drawing/2014/chart" uri="{C3380CC4-5D6E-409C-BE32-E72D297353CC}">
              <c16:uniqueId val="{00000001-908D-403A-9AA5-8DE540F808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30" zoomScaleNormal="130" workbookViewId="0">
      <selection activeCell="L58" sqref="L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愛媛県　新居浜市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115314</v>
      </c>
      <c r="AM8" s="46"/>
      <c r="AN8" s="46"/>
      <c r="AO8" s="46"/>
      <c r="AP8" s="46"/>
      <c r="AQ8" s="46"/>
      <c r="AR8" s="46"/>
      <c r="AS8" s="46"/>
      <c r="AT8" s="45">
        <f>データ!T6</f>
        <v>234.47</v>
      </c>
      <c r="AU8" s="45"/>
      <c r="AV8" s="45"/>
      <c r="AW8" s="45"/>
      <c r="AX8" s="45"/>
      <c r="AY8" s="45"/>
      <c r="AZ8" s="45"/>
      <c r="BA8" s="45"/>
      <c r="BB8" s="45">
        <f>データ!U6</f>
        <v>491.81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47.8</v>
      </c>
      <c r="J10" s="45"/>
      <c r="K10" s="45"/>
      <c r="L10" s="45"/>
      <c r="M10" s="45"/>
      <c r="N10" s="45"/>
      <c r="O10" s="45"/>
      <c r="P10" s="45">
        <f>データ!P6</f>
        <v>64.64</v>
      </c>
      <c r="Q10" s="45"/>
      <c r="R10" s="45"/>
      <c r="S10" s="45"/>
      <c r="T10" s="45"/>
      <c r="U10" s="45"/>
      <c r="V10" s="45"/>
      <c r="W10" s="45">
        <f>データ!Q6</f>
        <v>78.540000000000006</v>
      </c>
      <c r="X10" s="45"/>
      <c r="Y10" s="45"/>
      <c r="Z10" s="45"/>
      <c r="AA10" s="45"/>
      <c r="AB10" s="45"/>
      <c r="AC10" s="45"/>
      <c r="AD10" s="46">
        <f>データ!R6</f>
        <v>2750</v>
      </c>
      <c r="AE10" s="46"/>
      <c r="AF10" s="46"/>
      <c r="AG10" s="46"/>
      <c r="AH10" s="46"/>
      <c r="AI10" s="46"/>
      <c r="AJ10" s="46"/>
      <c r="AK10" s="2"/>
      <c r="AL10" s="46">
        <f>データ!V6</f>
        <v>74261</v>
      </c>
      <c r="AM10" s="46"/>
      <c r="AN10" s="46"/>
      <c r="AO10" s="46"/>
      <c r="AP10" s="46"/>
      <c r="AQ10" s="46"/>
      <c r="AR10" s="46"/>
      <c r="AS10" s="46"/>
      <c r="AT10" s="45">
        <f>データ!W6</f>
        <v>21.02</v>
      </c>
      <c r="AU10" s="45"/>
      <c r="AV10" s="45"/>
      <c r="AW10" s="45"/>
      <c r="AX10" s="45"/>
      <c r="AY10" s="45"/>
      <c r="AZ10" s="45"/>
      <c r="BA10" s="45"/>
      <c r="BB10" s="45">
        <f>データ!X6</f>
        <v>3532.87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w/gYeK2OEpt1D1luUdthicOygCoSo3nkh/MZ/5ghe/OMiwLJBce3BhM7WK7uqaZI3r7mFmCFUoyX4ltl2RpKw==" saltValue="3jhXVmAKbfJG8hkXuXwQ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382051</v>
      </c>
      <c r="D6" s="19">
        <f t="shared" si="3"/>
        <v>46</v>
      </c>
      <c r="E6" s="19">
        <f t="shared" si="3"/>
        <v>17</v>
      </c>
      <c r="F6" s="19">
        <f t="shared" si="3"/>
        <v>1</v>
      </c>
      <c r="G6" s="19">
        <f t="shared" si="3"/>
        <v>0</v>
      </c>
      <c r="H6" s="19" t="str">
        <f t="shared" si="3"/>
        <v>愛媛県　新居浜市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47.8</v>
      </c>
      <c r="P6" s="20">
        <f t="shared" si="3"/>
        <v>64.64</v>
      </c>
      <c r="Q6" s="20">
        <f t="shared" si="3"/>
        <v>78.540000000000006</v>
      </c>
      <c r="R6" s="20">
        <f t="shared" si="3"/>
        <v>2750</v>
      </c>
      <c r="S6" s="20">
        <f t="shared" si="3"/>
        <v>115314</v>
      </c>
      <c r="T6" s="20">
        <f t="shared" si="3"/>
        <v>234.47</v>
      </c>
      <c r="U6" s="20">
        <f t="shared" si="3"/>
        <v>491.81</v>
      </c>
      <c r="V6" s="20">
        <f t="shared" si="3"/>
        <v>74261</v>
      </c>
      <c r="W6" s="20">
        <f t="shared" si="3"/>
        <v>21.02</v>
      </c>
      <c r="X6" s="20">
        <f t="shared" si="3"/>
        <v>3532.87</v>
      </c>
      <c r="Y6" s="21" t="str">
        <f>IF(Y7="",NA(),Y7)</f>
        <v>-</v>
      </c>
      <c r="Z6" s="21">
        <f t="shared" ref="Z6:AH6" si="4">IF(Z7="",NA(),Z7)</f>
        <v>105.94</v>
      </c>
      <c r="AA6" s="21">
        <f t="shared" si="4"/>
        <v>106.45</v>
      </c>
      <c r="AB6" s="21">
        <f t="shared" si="4"/>
        <v>104.82</v>
      </c>
      <c r="AC6" s="21">
        <f t="shared" si="4"/>
        <v>105.84</v>
      </c>
      <c r="AD6" s="21" t="str">
        <f t="shared" si="4"/>
        <v>-</v>
      </c>
      <c r="AE6" s="21">
        <f t="shared" si="4"/>
        <v>106.99</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7.42</v>
      </c>
      <c r="AQ6" s="21">
        <f t="shared" si="5"/>
        <v>4.72</v>
      </c>
      <c r="AR6" s="21">
        <f t="shared" si="5"/>
        <v>4.49</v>
      </c>
      <c r="AS6" s="21">
        <f t="shared" si="5"/>
        <v>5.41</v>
      </c>
      <c r="AT6" s="20" t="str">
        <f>IF(AT7="","",IF(AT7="-","【-】","【"&amp;SUBSTITUTE(TEXT(AT7,"#,##0.00"),"-","△")&amp;"】"))</f>
        <v>【3.15】</v>
      </c>
      <c r="AU6" s="21" t="str">
        <f>IF(AU7="",NA(),AU7)</f>
        <v>-</v>
      </c>
      <c r="AV6" s="21">
        <f t="shared" ref="AV6:BD6" si="6">IF(AV7="",NA(),AV7)</f>
        <v>31.67</v>
      </c>
      <c r="AW6" s="21">
        <f t="shared" si="6"/>
        <v>42.64</v>
      </c>
      <c r="AX6" s="21">
        <f t="shared" si="6"/>
        <v>42.65</v>
      </c>
      <c r="AY6" s="21">
        <f t="shared" si="6"/>
        <v>47.79</v>
      </c>
      <c r="AZ6" s="21" t="str">
        <f t="shared" si="6"/>
        <v>-</v>
      </c>
      <c r="BA6" s="21">
        <f t="shared" si="6"/>
        <v>68.180000000000007</v>
      </c>
      <c r="BB6" s="21">
        <f t="shared" si="6"/>
        <v>67.930000000000007</v>
      </c>
      <c r="BC6" s="21">
        <f t="shared" si="6"/>
        <v>68.53</v>
      </c>
      <c r="BD6" s="21">
        <f t="shared" si="6"/>
        <v>69.180000000000007</v>
      </c>
      <c r="BE6" s="20" t="str">
        <f>IF(BE7="","",IF(BE7="-","【-】","【"&amp;SUBSTITUTE(TEXT(BE7,"#,##0.00"),"-","△")&amp;"】"))</f>
        <v>【73.44】</v>
      </c>
      <c r="BF6" s="21" t="str">
        <f>IF(BF7="",NA(),BF7)</f>
        <v>-</v>
      </c>
      <c r="BG6" s="21">
        <f t="shared" ref="BG6:BO6" si="7">IF(BG7="",NA(),BG7)</f>
        <v>1198.24</v>
      </c>
      <c r="BH6" s="21">
        <f t="shared" si="7"/>
        <v>1172</v>
      </c>
      <c r="BI6" s="21">
        <f t="shared" si="7"/>
        <v>1196.22</v>
      </c>
      <c r="BJ6" s="21">
        <f t="shared" si="7"/>
        <v>937.03</v>
      </c>
      <c r="BK6" s="21" t="str">
        <f t="shared" si="7"/>
        <v>-</v>
      </c>
      <c r="BL6" s="21">
        <f t="shared" si="7"/>
        <v>847.44</v>
      </c>
      <c r="BM6" s="21">
        <f t="shared" si="7"/>
        <v>857.88</v>
      </c>
      <c r="BN6" s="21">
        <f t="shared" si="7"/>
        <v>825.1</v>
      </c>
      <c r="BO6" s="21">
        <f t="shared" si="7"/>
        <v>789.87</v>
      </c>
      <c r="BP6" s="20" t="str">
        <f>IF(BP7="","",IF(BP7="-","【-】","【"&amp;SUBSTITUTE(TEXT(BP7,"#,##0.00"),"-","△")&amp;"】"))</f>
        <v>【652.82】</v>
      </c>
      <c r="BQ6" s="21" t="str">
        <f>IF(BQ7="",NA(),BQ7)</f>
        <v>-</v>
      </c>
      <c r="BR6" s="21">
        <f t="shared" ref="BR6:BZ6" si="8">IF(BR7="",NA(),BR7)</f>
        <v>96.55</v>
      </c>
      <c r="BS6" s="21">
        <f t="shared" si="8"/>
        <v>96.13</v>
      </c>
      <c r="BT6" s="21">
        <f t="shared" si="8"/>
        <v>95.83</v>
      </c>
      <c r="BU6" s="21">
        <f t="shared" si="8"/>
        <v>99.52</v>
      </c>
      <c r="BV6" s="21" t="str">
        <f t="shared" si="8"/>
        <v>-</v>
      </c>
      <c r="BW6" s="21">
        <f t="shared" si="8"/>
        <v>94.69</v>
      </c>
      <c r="BX6" s="21">
        <f t="shared" si="8"/>
        <v>94.97</v>
      </c>
      <c r="BY6" s="21">
        <f t="shared" si="8"/>
        <v>97.07</v>
      </c>
      <c r="BZ6" s="21">
        <f t="shared" si="8"/>
        <v>98.06</v>
      </c>
      <c r="CA6" s="20" t="str">
        <f>IF(CA7="","",IF(CA7="-","【-】","【"&amp;SUBSTITUTE(TEXT(CA7,"#,##0.00"),"-","△")&amp;"】"))</f>
        <v>【97.61】</v>
      </c>
      <c r="CB6" s="21" t="str">
        <f>IF(CB7="",NA(),CB7)</f>
        <v>-</v>
      </c>
      <c r="CC6" s="21">
        <f t="shared" ref="CC6:CK6" si="9">IF(CC7="",NA(),CC7)</f>
        <v>150</v>
      </c>
      <c r="CD6" s="21">
        <f t="shared" si="9"/>
        <v>149.99</v>
      </c>
      <c r="CE6" s="21">
        <f t="shared" si="9"/>
        <v>150</v>
      </c>
      <c r="CF6" s="21">
        <f t="shared" si="9"/>
        <v>150</v>
      </c>
      <c r="CG6" s="21" t="str">
        <f t="shared" si="9"/>
        <v>-</v>
      </c>
      <c r="CH6" s="21">
        <f t="shared" si="9"/>
        <v>159.78</v>
      </c>
      <c r="CI6" s="21">
        <f t="shared" si="9"/>
        <v>159.49</v>
      </c>
      <c r="CJ6" s="21">
        <f t="shared" si="9"/>
        <v>157.81</v>
      </c>
      <c r="CK6" s="21">
        <f t="shared" si="9"/>
        <v>157.37</v>
      </c>
      <c r="CL6" s="20" t="str">
        <f>IF(CL7="","",IF(CL7="-","【-】","【"&amp;SUBSTITUTE(TEXT(CL7,"#,##0.00"),"-","△")&amp;"】"))</f>
        <v>【138.29】</v>
      </c>
      <c r="CM6" s="21" t="str">
        <f>IF(CM7="",NA(),CM7)</f>
        <v>-</v>
      </c>
      <c r="CN6" s="21">
        <f t="shared" ref="CN6:CV6" si="10">IF(CN7="",NA(),CN7)</f>
        <v>61.1</v>
      </c>
      <c r="CO6" s="21">
        <f t="shared" si="10"/>
        <v>62.64</v>
      </c>
      <c r="CP6" s="21">
        <f t="shared" si="10"/>
        <v>60.98</v>
      </c>
      <c r="CQ6" s="21">
        <f t="shared" si="10"/>
        <v>59.28</v>
      </c>
      <c r="CR6" s="21" t="str">
        <f t="shared" si="10"/>
        <v>-</v>
      </c>
      <c r="CS6" s="21">
        <f t="shared" si="10"/>
        <v>68.31</v>
      </c>
      <c r="CT6" s="21">
        <f t="shared" si="10"/>
        <v>65.28</v>
      </c>
      <c r="CU6" s="21">
        <f t="shared" si="10"/>
        <v>64.92</v>
      </c>
      <c r="CV6" s="21">
        <f t="shared" si="10"/>
        <v>64.14</v>
      </c>
      <c r="CW6" s="20" t="str">
        <f>IF(CW7="","",IF(CW7="-","【-】","【"&amp;SUBSTITUTE(TEXT(CW7,"#,##0.00"),"-","△")&amp;"】"))</f>
        <v>【59.10】</v>
      </c>
      <c r="CX6" s="21" t="str">
        <f>IF(CX7="",NA(),CX7)</f>
        <v>-</v>
      </c>
      <c r="CY6" s="21">
        <f t="shared" ref="CY6:DG6" si="11">IF(CY7="",NA(),CY7)</f>
        <v>91.53</v>
      </c>
      <c r="CZ6" s="21">
        <f t="shared" si="11"/>
        <v>92.19</v>
      </c>
      <c r="DA6" s="21">
        <f t="shared" si="11"/>
        <v>93.17</v>
      </c>
      <c r="DB6" s="21">
        <f t="shared" si="11"/>
        <v>94.91</v>
      </c>
      <c r="DC6" s="21" t="str">
        <f t="shared" si="11"/>
        <v>-</v>
      </c>
      <c r="DD6" s="21">
        <f t="shared" si="11"/>
        <v>92.62</v>
      </c>
      <c r="DE6" s="21">
        <f t="shared" si="11"/>
        <v>92.72</v>
      </c>
      <c r="DF6" s="21">
        <f t="shared" si="11"/>
        <v>92.88</v>
      </c>
      <c r="DG6" s="21">
        <f t="shared" si="11"/>
        <v>92.9</v>
      </c>
      <c r="DH6" s="20" t="str">
        <f>IF(DH7="","",IF(DH7="-","【-】","【"&amp;SUBSTITUTE(TEXT(DH7,"#,##0.00"),"-","△")&amp;"】"))</f>
        <v>【95.82】</v>
      </c>
      <c r="DI6" s="21" t="str">
        <f>IF(DI7="",NA(),DI7)</f>
        <v>-</v>
      </c>
      <c r="DJ6" s="21">
        <f t="shared" ref="DJ6:DR6" si="12">IF(DJ7="",NA(),DJ7)</f>
        <v>3.91</v>
      </c>
      <c r="DK6" s="21">
        <f t="shared" si="12"/>
        <v>7.68</v>
      </c>
      <c r="DL6" s="21">
        <f t="shared" si="12"/>
        <v>10.86</v>
      </c>
      <c r="DM6" s="21">
        <f t="shared" si="12"/>
        <v>14.18</v>
      </c>
      <c r="DN6" s="21" t="str">
        <f t="shared" si="12"/>
        <v>-</v>
      </c>
      <c r="DO6" s="21">
        <f t="shared" si="12"/>
        <v>26.36</v>
      </c>
      <c r="DP6" s="21">
        <f t="shared" si="12"/>
        <v>23.79</v>
      </c>
      <c r="DQ6" s="21">
        <f t="shared" si="12"/>
        <v>25.66</v>
      </c>
      <c r="DR6" s="21">
        <f t="shared" si="12"/>
        <v>27.46</v>
      </c>
      <c r="DS6" s="20" t="str">
        <f>IF(DS7="","",IF(DS7="-","【-】","【"&amp;SUBSTITUTE(TEXT(DS7,"#,##0.00"),"-","△")&amp;"】"))</f>
        <v>【39.74】</v>
      </c>
      <c r="DT6" s="21" t="str">
        <f>IF(DT7="",NA(),DT7)</f>
        <v>-</v>
      </c>
      <c r="DU6" s="20">
        <f t="shared" ref="DU6:EC6" si="13">IF(DU7="",NA(),DU7)</f>
        <v>0</v>
      </c>
      <c r="DV6" s="20">
        <f t="shared" si="13"/>
        <v>0</v>
      </c>
      <c r="DW6" s="20">
        <f t="shared" si="13"/>
        <v>0</v>
      </c>
      <c r="DX6" s="21">
        <f t="shared" si="13"/>
        <v>0.14000000000000001</v>
      </c>
      <c r="DY6" s="21" t="str">
        <f t="shared" si="13"/>
        <v>-</v>
      </c>
      <c r="DZ6" s="21">
        <f t="shared" si="13"/>
        <v>1.43</v>
      </c>
      <c r="EA6" s="21">
        <f t="shared" si="13"/>
        <v>1.22</v>
      </c>
      <c r="EB6" s="21">
        <f t="shared" si="13"/>
        <v>1.61</v>
      </c>
      <c r="EC6" s="21">
        <f t="shared" si="13"/>
        <v>2.08</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0.09</v>
      </c>
      <c r="EM6" s="21">
        <f t="shared" si="14"/>
        <v>0.17</v>
      </c>
      <c r="EN6" s="21">
        <f t="shared" si="14"/>
        <v>0.13</v>
      </c>
      <c r="EO6" s="20" t="str">
        <f>IF(EO7="","",IF(EO7="-","【-】","【"&amp;SUBSTITUTE(TEXT(EO7,"#,##0.00"),"-","△")&amp;"】"))</f>
        <v>【0.23】</v>
      </c>
    </row>
    <row r="7" spans="1:148" s="22" customFormat="1" x14ac:dyDescent="0.2">
      <c r="A7" s="14"/>
      <c r="B7" s="23">
        <v>2022</v>
      </c>
      <c r="C7" s="23">
        <v>382051</v>
      </c>
      <c r="D7" s="23">
        <v>46</v>
      </c>
      <c r="E7" s="23">
        <v>17</v>
      </c>
      <c r="F7" s="23">
        <v>1</v>
      </c>
      <c r="G7" s="23">
        <v>0</v>
      </c>
      <c r="H7" s="23" t="s">
        <v>96</v>
      </c>
      <c r="I7" s="23" t="s">
        <v>97</v>
      </c>
      <c r="J7" s="23" t="s">
        <v>98</v>
      </c>
      <c r="K7" s="23" t="s">
        <v>99</v>
      </c>
      <c r="L7" s="23" t="s">
        <v>100</v>
      </c>
      <c r="M7" s="23" t="s">
        <v>101</v>
      </c>
      <c r="N7" s="24" t="s">
        <v>102</v>
      </c>
      <c r="O7" s="24">
        <v>47.8</v>
      </c>
      <c r="P7" s="24">
        <v>64.64</v>
      </c>
      <c r="Q7" s="24">
        <v>78.540000000000006</v>
      </c>
      <c r="R7" s="24">
        <v>2750</v>
      </c>
      <c r="S7" s="24">
        <v>115314</v>
      </c>
      <c r="T7" s="24">
        <v>234.47</v>
      </c>
      <c r="U7" s="24">
        <v>491.81</v>
      </c>
      <c r="V7" s="24">
        <v>74261</v>
      </c>
      <c r="W7" s="24">
        <v>21.02</v>
      </c>
      <c r="X7" s="24">
        <v>3532.87</v>
      </c>
      <c r="Y7" s="24" t="s">
        <v>102</v>
      </c>
      <c r="Z7" s="24">
        <v>105.94</v>
      </c>
      <c r="AA7" s="24">
        <v>106.45</v>
      </c>
      <c r="AB7" s="24">
        <v>104.82</v>
      </c>
      <c r="AC7" s="24">
        <v>105.84</v>
      </c>
      <c r="AD7" s="24" t="s">
        <v>102</v>
      </c>
      <c r="AE7" s="24">
        <v>106.99</v>
      </c>
      <c r="AF7" s="24">
        <v>107.85</v>
      </c>
      <c r="AG7" s="24">
        <v>108.04</v>
      </c>
      <c r="AH7" s="24">
        <v>107.49</v>
      </c>
      <c r="AI7" s="24">
        <v>106.11</v>
      </c>
      <c r="AJ7" s="24" t="s">
        <v>102</v>
      </c>
      <c r="AK7" s="24">
        <v>0</v>
      </c>
      <c r="AL7" s="24">
        <v>0</v>
      </c>
      <c r="AM7" s="24">
        <v>0</v>
      </c>
      <c r="AN7" s="24">
        <v>0</v>
      </c>
      <c r="AO7" s="24" t="s">
        <v>102</v>
      </c>
      <c r="AP7" s="24">
        <v>7.42</v>
      </c>
      <c r="AQ7" s="24">
        <v>4.72</v>
      </c>
      <c r="AR7" s="24">
        <v>4.49</v>
      </c>
      <c r="AS7" s="24">
        <v>5.41</v>
      </c>
      <c r="AT7" s="24">
        <v>3.15</v>
      </c>
      <c r="AU7" s="24" t="s">
        <v>102</v>
      </c>
      <c r="AV7" s="24">
        <v>31.67</v>
      </c>
      <c r="AW7" s="24">
        <v>42.64</v>
      </c>
      <c r="AX7" s="24">
        <v>42.65</v>
      </c>
      <c r="AY7" s="24">
        <v>47.79</v>
      </c>
      <c r="AZ7" s="24" t="s">
        <v>102</v>
      </c>
      <c r="BA7" s="24">
        <v>68.180000000000007</v>
      </c>
      <c r="BB7" s="24">
        <v>67.930000000000007</v>
      </c>
      <c r="BC7" s="24">
        <v>68.53</v>
      </c>
      <c r="BD7" s="24">
        <v>69.180000000000007</v>
      </c>
      <c r="BE7" s="24">
        <v>73.44</v>
      </c>
      <c r="BF7" s="24" t="s">
        <v>102</v>
      </c>
      <c r="BG7" s="24">
        <v>1198.24</v>
      </c>
      <c r="BH7" s="24">
        <v>1172</v>
      </c>
      <c r="BI7" s="24">
        <v>1196.22</v>
      </c>
      <c r="BJ7" s="24">
        <v>937.03</v>
      </c>
      <c r="BK7" s="24" t="s">
        <v>102</v>
      </c>
      <c r="BL7" s="24">
        <v>847.44</v>
      </c>
      <c r="BM7" s="24">
        <v>857.88</v>
      </c>
      <c r="BN7" s="24">
        <v>825.1</v>
      </c>
      <c r="BO7" s="24">
        <v>789.87</v>
      </c>
      <c r="BP7" s="24">
        <v>652.82000000000005</v>
      </c>
      <c r="BQ7" s="24" t="s">
        <v>102</v>
      </c>
      <c r="BR7" s="24">
        <v>96.55</v>
      </c>
      <c r="BS7" s="24">
        <v>96.13</v>
      </c>
      <c r="BT7" s="24">
        <v>95.83</v>
      </c>
      <c r="BU7" s="24">
        <v>99.52</v>
      </c>
      <c r="BV7" s="24" t="s">
        <v>102</v>
      </c>
      <c r="BW7" s="24">
        <v>94.69</v>
      </c>
      <c r="BX7" s="24">
        <v>94.97</v>
      </c>
      <c r="BY7" s="24">
        <v>97.07</v>
      </c>
      <c r="BZ7" s="24">
        <v>98.06</v>
      </c>
      <c r="CA7" s="24">
        <v>97.61</v>
      </c>
      <c r="CB7" s="24" t="s">
        <v>102</v>
      </c>
      <c r="CC7" s="24">
        <v>150</v>
      </c>
      <c r="CD7" s="24">
        <v>149.99</v>
      </c>
      <c r="CE7" s="24">
        <v>150</v>
      </c>
      <c r="CF7" s="24">
        <v>150</v>
      </c>
      <c r="CG7" s="24" t="s">
        <v>102</v>
      </c>
      <c r="CH7" s="24">
        <v>159.78</v>
      </c>
      <c r="CI7" s="24">
        <v>159.49</v>
      </c>
      <c r="CJ7" s="24">
        <v>157.81</v>
      </c>
      <c r="CK7" s="24">
        <v>157.37</v>
      </c>
      <c r="CL7" s="24">
        <v>138.29</v>
      </c>
      <c r="CM7" s="24" t="s">
        <v>102</v>
      </c>
      <c r="CN7" s="24">
        <v>61.1</v>
      </c>
      <c r="CO7" s="24">
        <v>62.64</v>
      </c>
      <c r="CP7" s="24">
        <v>60.98</v>
      </c>
      <c r="CQ7" s="24">
        <v>59.28</v>
      </c>
      <c r="CR7" s="24" t="s">
        <v>102</v>
      </c>
      <c r="CS7" s="24">
        <v>68.31</v>
      </c>
      <c r="CT7" s="24">
        <v>65.28</v>
      </c>
      <c r="CU7" s="24">
        <v>64.92</v>
      </c>
      <c r="CV7" s="24">
        <v>64.14</v>
      </c>
      <c r="CW7" s="24">
        <v>59.1</v>
      </c>
      <c r="CX7" s="24" t="s">
        <v>102</v>
      </c>
      <c r="CY7" s="24">
        <v>91.53</v>
      </c>
      <c r="CZ7" s="24">
        <v>92.19</v>
      </c>
      <c r="DA7" s="24">
        <v>93.17</v>
      </c>
      <c r="DB7" s="24">
        <v>94.91</v>
      </c>
      <c r="DC7" s="24" t="s">
        <v>102</v>
      </c>
      <c r="DD7" s="24">
        <v>92.62</v>
      </c>
      <c r="DE7" s="24">
        <v>92.72</v>
      </c>
      <c r="DF7" s="24">
        <v>92.88</v>
      </c>
      <c r="DG7" s="24">
        <v>92.9</v>
      </c>
      <c r="DH7" s="24">
        <v>95.82</v>
      </c>
      <c r="DI7" s="24" t="s">
        <v>102</v>
      </c>
      <c r="DJ7" s="24">
        <v>3.91</v>
      </c>
      <c r="DK7" s="24">
        <v>7.68</v>
      </c>
      <c r="DL7" s="24">
        <v>10.86</v>
      </c>
      <c r="DM7" s="24">
        <v>14.18</v>
      </c>
      <c r="DN7" s="24" t="s">
        <v>102</v>
      </c>
      <c r="DO7" s="24">
        <v>26.36</v>
      </c>
      <c r="DP7" s="24">
        <v>23.79</v>
      </c>
      <c r="DQ7" s="24">
        <v>25.66</v>
      </c>
      <c r="DR7" s="24">
        <v>27.46</v>
      </c>
      <c r="DS7" s="24">
        <v>39.74</v>
      </c>
      <c r="DT7" s="24" t="s">
        <v>102</v>
      </c>
      <c r="DU7" s="24">
        <v>0</v>
      </c>
      <c r="DV7" s="24">
        <v>0</v>
      </c>
      <c r="DW7" s="24">
        <v>0</v>
      </c>
      <c r="DX7" s="24">
        <v>0.14000000000000001</v>
      </c>
      <c r="DY7" s="24" t="s">
        <v>102</v>
      </c>
      <c r="DZ7" s="24">
        <v>1.43</v>
      </c>
      <c r="EA7" s="24">
        <v>1.22</v>
      </c>
      <c r="EB7" s="24">
        <v>1.61</v>
      </c>
      <c r="EC7" s="24">
        <v>2.08</v>
      </c>
      <c r="ED7" s="24">
        <v>7.62</v>
      </c>
      <c r="EE7" s="24" t="s">
        <v>102</v>
      </c>
      <c r="EF7" s="24">
        <v>0</v>
      </c>
      <c r="EG7" s="24">
        <v>0</v>
      </c>
      <c r="EH7" s="24">
        <v>0</v>
      </c>
      <c r="EI7" s="24">
        <v>0</v>
      </c>
      <c r="EJ7" s="24" t="s">
        <v>102</v>
      </c>
      <c r="EK7" s="24">
        <v>0.09</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　剛平</cp:lastModifiedBy>
  <cp:lastPrinted>2024-01-22T00:16:19Z</cp:lastPrinted>
  <dcterms:created xsi:type="dcterms:W3CDTF">2023-12-12T00:50:54Z</dcterms:created>
  <dcterms:modified xsi:type="dcterms:W3CDTF">2024-02-06T07:10:25Z</dcterms:modified>
  <cp:category/>
</cp:coreProperties>
</file>