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上下水共通\100_通知関係\2021\00共通\20220113公営企業に係る経営分析表（令和２年度決算）の分析等について\20220209修正\"/>
    </mc:Choice>
  </mc:AlternateContent>
  <workbookProtection workbookAlgorithmName="SHA-512" workbookHashValue="a6h0omVSmfnvN5txchC/4A7kl7URA+ZamnLErYbH/CdP00d104XjK8VgG6hdy/eatMn8Yqsu2WKy8CMj8WrkpQ==" workbookSaltValue="ykQNO8AkwQKFviRFmQ2dfw==" workbookSpinCount="100000" lockStructure="1"/>
  <bookViews>
    <workbookView xWindow="0" yWindow="0" windowWidth="19200" windowHeight="6090"/>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<sst xmlns="http://schemas.openxmlformats.org/spreadsheetml/2006/main" count="297" uniqueCount="116">
  <si>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</si>
  <si>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</si>
  <si>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</si>
  <si>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</si>
  <si>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</si>
  <si>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</si>
  <si>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</si>
  <si>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</si>
  <si>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</si>
  <si>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</si>
  <si>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</si>
  <si>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</si>
  <si>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</si>
  <si>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</si>
  <si>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</si>
  <si>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</si>
  <si>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</si>
  <si>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</si>
  <si>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</si>
  <si>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</si>
  <si>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</si>
  <si>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</si>
  <si>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</si>
  <si>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</si>
  <si>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</si>
  <si>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</si>
  <si>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</si>
  <si>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</si>
  <si>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</si>
  <si>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</si>
  <si>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</si>
  <si>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</si>
  <si>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</si>
  <si>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</si>
  <si>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</si>
  <si>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</si>
  <si>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</si>
  <si>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</si>
  <si>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</si>
  <si>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</si>
  <si>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</si>
  <si>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</si>
  <si>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</si>
  <si>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</si>
  <si>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</si>
  <si>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</si>
  <si>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</si>
  <si>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</si>
  <si>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</si>
  <si>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</si>
  <si>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</si>
  <si>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</si>
  <si>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</si>
  <si>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</si>
  <si>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</si>
  <si>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</si>
  <si>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</si>
  <si>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</si>
  <si>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</si>
  <si>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</si>
  <si>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</si>
  <si>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</si>
  <si>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</si>
  <si>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</si>
  <si>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</si>
  <si>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</si>
  <si>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</si>
  <si>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</si>
  <si>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</si>
  <si>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</si>
  <si>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</si>
  <si>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</si>
  <si>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</si>
  <si>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</si>
  <si>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</si>
  <si>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</si>
  <si>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</si>
  <si>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</si>
  <si>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</si>
  <si>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</si>
  <si>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</si>
  <si>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</si>
  <si>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</si>
  <si>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</si>
  <si>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</si>
  <si>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</si>
  <si>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</si>
  <si>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</si>
  <si>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</si>
  <si>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</si>
  <si>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</si>
  <si>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</si>
  <si>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</si>
  <si>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</si>
  <si>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</si>
  <si>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</si>
  <si>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</si>
  <si>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</si>
  <si>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</si>
  <si>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</si>
  <si>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</si>
  <si>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</si>
  <si>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</si>
  <si>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</si>
  <si>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</si>
  <si>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</si>
  <si>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</si>
  <si>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</si>
  <si>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</si>
  <si>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</si>
  <si>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</si>
  <si>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</si>
  <si>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</si>
  <si>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ただし、実施設である下水処理場と雨水ポンプ場は、供用開始後、一定の年数が経過し、経年劣化がみられることから、ストックマネジメント計画を策定し、優先順位をつけて改築工事を実施している。
　管渠は、供用開始後、50年経過していないため、管渠老朽化率が0となっているが、近い将来、老朽管が発生することが見込まれることから、管渠を調査し、改築工事の検討を行っている。
　今後においては、ストックマネジメント計画に基づき、下水道施設の改築・更新を効率的に行っていきたい。</t>
    <phoneticPr fontId="4"/>
  </si>
  <si>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このような中、令和２年度に経営戦略を策定しており、経営基盤の強化を進め、持続可能な公共水道事業の経営に取り組んでいく。</t>
    <phoneticPr fontId="4"/>
  </si>
  <si>
    <t>　令和元年度に公営企業会計に移行し、２回目となる決算においても、一定の純利益を確保し、経常収支比率は100％以上、累積欠損金比率は0となっている。一方で、これまで施設整備の財源として借入を行った企業債の残高が多額にのぼることから、企業債残高対事業規模比率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水洗化率については、類似団体より低く、未接続の家庭等へ啓発活動等を実施し水洗化率の向上を図っていく。
　なお、令和２年度に策定した新居浜市公共下水道事業経営戦略に基づき、経営基盤の強化を進め、持続可能な公共下水道事業の経営に取り組んでいく。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</si>
</sst>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69-4964-84E6-198CA7EE95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F169-4964-84E6-198CA7EE95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61.1</c:v>
                </c:pt>
                <c:pt idx="4">
                  <c:v>62.64</c:v>
                </c:pt>
              </c:numCache>
            </c:numRef>
          </c:val>
          <c:extLst>
            <c:ext xmlns:c16="http://schemas.microsoft.com/office/drawing/2014/chart" uri="{C3380CC4-5D6E-409C-BE32-E72D297353CC}">
              <c16:uniqueId val="{00000000-7E72-419C-B512-5CE34B775A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7E72-419C-B512-5CE34B775A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91.53</c:v>
                </c:pt>
                <c:pt idx="4">
                  <c:v>92.19</c:v>
                </c:pt>
              </c:numCache>
            </c:numRef>
          </c:val>
          <c:extLst>
            <c:ext xmlns:c16="http://schemas.microsoft.com/office/drawing/2014/chart" uri="{C3380CC4-5D6E-409C-BE32-E72D297353CC}">
              <c16:uniqueId val="{00000000-4A9F-401B-80D6-48EAF869A0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4A9F-401B-80D6-48EAF869A0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105.94</c:v>
                </c:pt>
                <c:pt idx="4">
                  <c:v>106.45</c:v>
                </c:pt>
              </c:numCache>
            </c:numRef>
          </c:val>
          <c:extLst>
            <c:ext xmlns:c16="http://schemas.microsoft.com/office/drawing/2014/chart" uri="{C3380CC4-5D6E-409C-BE32-E72D297353CC}">
              <c16:uniqueId val="{00000000-3F24-423F-9620-2E7474BC4A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3F24-423F-9620-2E7474BC4A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3.91</c:v>
                </c:pt>
                <c:pt idx="4">
                  <c:v>7.68</c:v>
                </c:pt>
              </c:numCache>
            </c:numRef>
          </c:val>
          <c:extLst>
            <c:ext xmlns:c16="http://schemas.microsoft.com/office/drawing/2014/chart" uri="{C3380CC4-5D6E-409C-BE32-E72D297353CC}">
              <c16:uniqueId val="{00000000-B24E-4B22-B721-B7F6F7F375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B24E-4B22-B721-B7F6F7F375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F96-4EF7-A052-88517DFCFB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8F96-4EF7-A052-88517DFCFB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FC-40BD-96CD-42C9F1DBCA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0CFC-40BD-96CD-42C9F1DBCA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31.67</c:v>
                </c:pt>
                <c:pt idx="4">
                  <c:v>42.64</c:v>
                </c:pt>
              </c:numCache>
            </c:numRef>
          </c:val>
          <c:extLst>
            <c:ext xmlns:c16="http://schemas.microsoft.com/office/drawing/2014/chart" uri="{C3380CC4-5D6E-409C-BE32-E72D297353CC}">
              <c16:uniqueId val="{00000000-EBEA-405C-A024-4894D15716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EBEA-405C-A024-4894D15716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1198.24</c:v>
                </c:pt>
                <c:pt idx="4">
                  <c:v>1172</c:v>
                </c:pt>
              </c:numCache>
            </c:numRef>
          </c:val>
          <c:extLst>
            <c:ext xmlns:c16="http://schemas.microsoft.com/office/drawing/2014/chart" uri="{C3380CC4-5D6E-409C-BE32-E72D297353CC}">
              <c16:uniqueId val="{00000000-0ECD-4997-B38E-E815BE529A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0ECD-4997-B38E-E815BE529A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96.55</c:v>
                </c:pt>
                <c:pt idx="4">
                  <c:v>96.13</c:v>
                </c:pt>
              </c:numCache>
            </c:numRef>
          </c:val>
          <c:extLst>
            <c:ext xmlns:c16="http://schemas.microsoft.com/office/drawing/2014/chart" uri="{C3380CC4-5D6E-409C-BE32-E72D297353CC}">
              <c16:uniqueId val="{00000000-130B-4DA6-874E-3000A60E10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130B-4DA6-874E-3000A60E10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149.99</c:v>
                </c:pt>
              </c:numCache>
            </c:numRef>
          </c:val>
          <c:extLst>
            <c:ext xmlns:c16="http://schemas.microsoft.com/office/drawing/2014/chart" uri="{C3380CC4-5D6E-409C-BE32-E72D297353CC}">
              <c16:uniqueId val="{00000000-F589-4051-BF1E-4814DDE094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F589-4051-BF1E-4814DDE094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7" zoomScale="112" zoomScaleNormal="11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新居浜市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117846</v>
      </c>
      <c r="AM8" s="51"/>
      <c r="AN8" s="51"/>
      <c r="AO8" s="51"/>
      <c r="AP8" s="51"/>
      <c r="AQ8" s="51"/>
      <c r="AR8" s="51"/>
      <c r="AS8" s="51"/>
      <c r="AT8" s="46">
        <f>データ!T6</f>
        <v>234.5</v>
      </c>
      <c r="AU8" s="46"/>
      <c r="AV8" s="46"/>
      <c r="AW8" s="46"/>
      <c r="AX8" s="46"/>
      <c r="AY8" s="46"/>
      <c r="AZ8" s="46"/>
      <c r="BA8" s="46"/>
      <c r="BB8" s="46">
        <f>データ!U6</f>
        <v>502.54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46.63</v>
      </c>
      <c r="J10" s="46"/>
      <c r="K10" s="46"/>
      <c r="L10" s="46"/>
      <c r="M10" s="46"/>
      <c r="N10" s="46"/>
      <c r="O10" s="46"/>
      <c r="P10" s="46">
        <f>データ!P6</f>
        <v>64.010000000000005</v>
      </c>
      <c r="Q10" s="46"/>
      <c r="R10" s="46"/>
      <c r="S10" s="46"/>
      <c r="T10" s="46"/>
      <c r="U10" s="46"/>
      <c r="V10" s="46"/>
      <c r="W10" s="46">
        <f>データ!Q6</f>
        <v>74.73</v>
      </c>
      <c r="X10" s="46"/>
      <c r="Y10" s="46"/>
      <c r="Z10" s="46"/>
      <c r="AA10" s="46"/>
      <c r="AB10" s="46"/>
      <c r="AC10" s="46"/>
      <c r="AD10" s="51">
        <f>データ!R6</f>
        <v>2475</v>
      </c>
      <c r="AE10" s="51"/>
      <c r="AF10" s="51"/>
      <c r="AG10" s="51"/>
      <c r="AH10" s="51"/>
      <c r="AI10" s="51"/>
      <c r="AJ10" s="51"/>
      <c r="AK10" s="2"/>
      <c r="AL10" s="51">
        <f>データ!V6</f>
        <v>75170</v>
      </c>
      <c r="AM10" s="51"/>
      <c r="AN10" s="51"/>
      <c r="AO10" s="51"/>
      <c r="AP10" s="51"/>
      <c r="AQ10" s="51"/>
      <c r="AR10" s="51"/>
      <c r="AS10" s="51"/>
      <c r="AT10" s="46">
        <f>データ!W6</f>
        <v>20.74</v>
      </c>
      <c r="AU10" s="46"/>
      <c r="AV10" s="46"/>
      <c r="AW10" s="46"/>
      <c r="AX10" s="46"/>
      <c r="AY10" s="46"/>
      <c r="AZ10" s="46"/>
      <c r="BA10" s="46"/>
      <c r="BB10" s="46">
        <f>データ!X6</f>
        <v>3624.4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wpfcIfDEGG7peyStrBFnmkn/hYANUYeI7xgRtHli3FZBsCGZfAgtL8f7IPf/kYnfPdJiJ99noWD47Yz9TTHRA==" saltValue="WVGFfS/9xExXSOiSR8lP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topLeftCell="AX1" workbookViewId="0">
      <selection activeCell="BB11" sqref="BB11"/>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382051</v>
      </c>
      <c r="D6" s="33">
        <f t="shared" si="3"/>
        <v>46</v>
      </c>
      <c r="E6" s="33">
        <f t="shared" si="3"/>
        <v>17</v>
      </c>
      <c r="F6" s="33">
        <f t="shared" si="3"/>
        <v>1</v>
      </c>
      <c r="G6" s="33">
        <f t="shared" si="3"/>
        <v>0</v>
      </c>
      <c r="H6" s="33" t="str">
        <f t="shared" si="3"/>
        <v>愛媛県　新居浜市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46.63</v>
      </c>
      <c r="P6" s="34">
        <f t="shared" si="3"/>
        <v>64.010000000000005</v>
      </c>
      <c r="Q6" s="34">
        <f t="shared" si="3"/>
        <v>74.73</v>
      </c>
      <c r="R6" s="34">
        <f t="shared" si="3"/>
        <v>2475</v>
      </c>
      <c r="S6" s="34">
        <f t="shared" si="3"/>
        <v>117846</v>
      </c>
      <c r="T6" s="34">
        <f t="shared" si="3"/>
        <v>234.5</v>
      </c>
      <c r="U6" s="34">
        <f t="shared" si="3"/>
        <v>502.54</v>
      </c>
      <c r="V6" s="34">
        <f t="shared" si="3"/>
        <v>75170</v>
      </c>
      <c r="W6" s="34">
        <f t="shared" si="3"/>
        <v>20.74</v>
      </c>
      <c r="X6" s="34">
        <f t="shared" si="3"/>
        <v>3624.4</v>
      </c>
      <c r="Y6" s="35" t="str">
        <f>IF(Y7="",NA(),Y7)</f>
        <v>-</v>
      </c>
      <c r="Z6" s="35" t="str">
        <f t="shared" ref="Z6:AH6" si="4">IF(Z7="",NA(),Z7)</f>
        <v>-</v>
      </c>
      <c r="AA6" s="35" t="str">
        <f t="shared" si="4"/>
        <v>-</v>
      </c>
      <c r="AB6" s="35">
        <f t="shared" si="4"/>
        <v>105.94</v>
      </c>
      <c r="AC6" s="35">
        <f t="shared" si="4"/>
        <v>106.45</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31.67</v>
      </c>
      <c r="AY6" s="35">
        <f t="shared" si="6"/>
        <v>42.64</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1198.24</v>
      </c>
      <c r="BJ6" s="35">
        <f t="shared" si="7"/>
        <v>1172</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96.55</v>
      </c>
      <c r="BU6" s="35">
        <f t="shared" si="8"/>
        <v>96.13</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150</v>
      </c>
      <c r="CF6" s="35">
        <f t="shared" si="9"/>
        <v>149.99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f t="shared" si="10"/>
        <v>61.1</v>
      </c>
      <c r="CQ6" s="35">
        <f t="shared" si="10"/>
        <v>62.64</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91.53</v>
      </c>
      <c r="DB6" s="35">
        <f t="shared" si="11"/>
        <v>92.19</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3.91</v>
      </c>
      <c r="DM6" s="35">
        <f t="shared" si="12"/>
        <v>7.68</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382051</v>
      </c>
      <c r="D7" s="37">
        <v>46</v>
      </c>
      <c r="E7" s="37">
        <v>17</v>
      </c>
      <c r="F7" s="37">
        <v>1</v>
      </c>
      <c r="G7" s="37">
        <v>0</v>
      </c>
      <c r="H7" s="37" t="s">
        <v>96</v>
      </c>
      <c r="I7" s="37" t="s">
        <v>97</v>
      </c>
      <c r="J7" s="37" t="s">
        <v>98</v>
      </c>
      <c r="K7" s="37" t="s">
        <v>99</v>
      </c>
      <c r="L7" s="37" t="s">
        <v>100</v>
      </c>
      <c r="M7" s="37" t="s">
        <v>101</v>
      </c>
      <c r="N7" s="38" t="s">
        <v>102</v>
      </c>
      <c r="O7" s="38">
        <v>46.63</v>
      </c>
      <c r="P7" s="38">
        <v>64.010000000000005</v>
      </c>
      <c r="Q7" s="38">
        <v>74.73</v>
      </c>
      <c r="R7" s="38">
        <v>2475</v>
      </c>
      <c r="S7" s="38">
        <v>117846</v>
      </c>
      <c r="T7" s="38">
        <v>234.5</v>
      </c>
      <c r="U7" s="38">
        <v>502.54</v>
      </c>
      <c r="V7" s="38">
        <v>75170</v>
      </c>
      <c r="W7" s="38">
        <v>20.74</v>
      </c>
      <c r="X7" s="38">
        <v>3624.4</v>
      </c>
      <c r="Y7" s="38" t="s">
        <v>102</v>
      </c>
      <c r="Z7" s="38" t="s">
        <v>102</v>
      </c>
      <c r="AA7" s="38" t="s">
        <v>102</v>
      </c>
      <c r="AB7" s="38">
        <v>105.94</v>
      </c>
      <c r="AC7" s="38">
        <v>106.45</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31.67</v>
      </c>
      <c r="AY7" s="38">
        <v>42.64</v>
      </c>
      <c r="AZ7" s="38" t="s">
        <v>102</v>
      </c>
      <c r="BA7" s="38" t="s">
        <v>102</v>
      </c>
      <c r="BB7" s="38" t="s">
        <v>102</v>
      </c>
      <c r="BC7" s="38">
        <v>68.180000000000007</v>
      </c>
      <c r="BD7" s="38">
        <v>67.930000000000007</v>
      </c>
      <c r="BE7" s="38">
        <v>67.52</v>
      </c>
      <c r="BF7" s="38" t="s">
        <v>102</v>
      </c>
      <c r="BG7" s="38" t="s">
        <v>102</v>
      </c>
      <c r="BH7" s="38" t="s">
        <v>102</v>
      </c>
      <c r="BI7" s="38">
        <v>1198.24</v>
      </c>
      <c r="BJ7" s="38">
        <v>1172</v>
      </c>
      <c r="BK7" s="38" t="s">
        <v>102</v>
      </c>
      <c r="BL7" s="38" t="s">
        <v>102</v>
      </c>
      <c r="BM7" s="38" t="s">
        <v>102</v>
      </c>
      <c r="BN7" s="38">
        <v>847.44</v>
      </c>
      <c r="BO7" s="38">
        <v>857.88</v>
      </c>
      <c r="BP7" s="38">
        <v>705.21</v>
      </c>
      <c r="BQ7" s="38" t="s">
        <v>102</v>
      </c>
      <c r="BR7" s="38" t="s">
        <v>102</v>
      </c>
      <c r="BS7" s="38" t="s">
        <v>102</v>
      </c>
      <c r="BT7" s="38">
        <v>96.55</v>
      </c>
      <c r="BU7" s="38">
        <v>96.13</v>
      </c>
      <c r="BV7" s="38" t="s">
        <v>102</v>
      </c>
      <c r="BW7" s="38" t="s">
        <v>102</v>
      </c>
      <c r="BX7" s="38" t="s">
        <v>102</v>
      </c>
      <c r="BY7" s="38">
        <v>94.69</v>
      </c>
      <c r="BZ7" s="38">
        <v>94.97</v>
      </c>
      <c r="CA7" s="38">
        <v>98.96</v>
      </c>
      <c r="CB7" s="38" t="s">
        <v>102</v>
      </c>
      <c r="CC7" s="38" t="s">
        <v>102</v>
      </c>
      <c r="CD7" s="38" t="s">
        <v>102</v>
      </c>
      <c r="CE7" s="38">
        <v>150</v>
      </c>
      <c r="CF7" s="38">
        <v>149.99</v>
      </c>
      <c r="CG7" s="38" t="s">
        <v>102</v>
      </c>
      <c r="CH7" s="38" t="s">
        <v>102</v>
      </c>
      <c r="CI7" s="38" t="s">
        <v>102</v>
      </c>
      <c r="CJ7" s="38">
        <v>159.78</v>
      </c>
      <c r="CK7" s="38">
        <v>159.49</v>
      </c>
      <c r="CL7" s="38">
        <v>134.52000000000001</v>
      </c>
      <c r="CM7" s="38" t="s">
        <v>102</v>
      </c>
      <c r="CN7" s="38" t="s">
        <v>102</v>
      </c>
      <c r="CO7" s="38" t="s">
        <v>102</v>
      </c>
      <c r="CP7" s="38">
        <v>61.1</v>
      </c>
      <c r="CQ7" s="38">
        <v>62.64</v>
      </c>
      <c r="CR7" s="38" t="s">
        <v>102</v>
      </c>
      <c r="CS7" s="38" t="s">
        <v>102</v>
      </c>
      <c r="CT7" s="38" t="s">
        <v>102</v>
      </c>
      <c r="CU7" s="38">
        <v>68.31</v>
      </c>
      <c r="CV7" s="38">
        <v>65.28</v>
      </c>
      <c r="CW7" s="38">
        <v>59.57</v>
      </c>
      <c r="CX7" s="38" t="s">
        <v>102</v>
      </c>
      <c r="CY7" s="38" t="s">
        <v>102</v>
      </c>
      <c r="CZ7" s="38" t="s">
        <v>102</v>
      </c>
      <c r="DA7" s="38">
        <v>91.53</v>
      </c>
      <c r="DB7" s="38">
        <v>92.19</v>
      </c>
      <c r="DC7" s="38" t="s">
        <v>102</v>
      </c>
      <c r="DD7" s="38" t="s">
        <v>102</v>
      </c>
      <c r="DE7" s="38" t="s">
        <v>102</v>
      </c>
      <c r="DF7" s="38">
        <v>92.62</v>
      </c>
      <c r="DG7" s="38">
        <v>92.72</v>
      </c>
      <c r="DH7" s="38">
        <v>95.57</v>
      </c>
      <c r="DI7" s="38" t="s">
        <v>102</v>
      </c>
      <c r="DJ7" s="38" t="s">
        <v>102</v>
      </c>
      <c r="DK7" s="38" t="s">
        <v>102</v>
      </c>
      <c r="DL7" s="38">
        <v>3.91</v>
      </c>
      <c r="DM7" s="38">
        <v>7.68</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0</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2021-12-03T07:18:03Z</dcterms:created>
  <dcterms:modified xsi:type="dcterms:W3CDTF">2022-02-09T06:49:09Z</dcterms:modified>
  <cp:category/>
</cp:coreProperties>
</file>