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2\00共通\20230117公営企業に係る経営比較分析表（令和３年度決算）の分析等について\05新居浜市\"/>
    </mc:Choice>
  </mc:AlternateContent>
  <workbookProtection workbookAlgorithmName="SHA-512" workbookHashValue="pNCPh1ktBdxgMxGivwBOS9OdiphYPfz//bX4JUNO9GR6CftKRtKTfu18BSS4k51kVbWi1ChIRRVcKUvihs2kMQ==" workbookSaltValue="YZNwIQodA32JKdqKt2fYQ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<sst xmlns="http://schemas.openxmlformats.org/spreadsheetml/2006/main" count="262" uniqueCount="107">
  <si>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</si>
  <si>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</si>
  <si>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</si>
  <si>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</si>
  <si>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</si>
  <si>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</si>
  <si>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</si>
  <si>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</si>
  <si>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</si>
  <si>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</si>
  <si>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</si>
  <si>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</si>
  <si>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</si>
  <si>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</si>
  <si>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</si>
  <si>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</si>
  <si>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</si>
  <si>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</si>
  <si>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</si>
  <si>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</si>
  <si>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</si>
  <si>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</si>
  <si>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</si>
  <si>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</si>
  <si>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</si>
  <si>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</si>
  <si>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</si>
  <si>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</si>
  <si>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</si>
  <si>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</si>
  <si>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</si>
  <si>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</si>
  <si>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</si>
  <si>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</si>
  <si>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</si>
  <si>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</si>
  <si>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</si>
  <si>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</si>
  <si>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</si>
  <si>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</si>
  <si>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</si>
  <si>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</si>
  <si>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</si>
  <si>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</si>
  <si>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</si>
  <si>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</si>
  <si>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</si>
  <si>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</si>
  <si>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</si>
  <si>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</si>
  <si>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</si>
  <si>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</si>
  <si>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</si>
  <si>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</si>
  <si>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</si>
  <si>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</si>
  <si>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</si>
  <si>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</si>
  <si>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</si>
  <si>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</si>
  <si>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</si>
  <si>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</si>
  <si>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</si>
  <si>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</si>
  <si>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</si>
  <si>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</si>
  <si>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</si>
  <si>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</si>
  <si>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</si>
  <si>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</si>
  <si>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</si>
  <si>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</si>
  <si>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</si>
  <si>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</si>
  <si>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</si>
  <si>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</si>
  <si>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</si>
  <si>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</si>
  <si>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</si>
  <si>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</si>
  <si>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</si>
  <si>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</si>
  <si>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</si>
  <si>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</si>
  <si>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</si>
  <si>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</si>
  <si>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</si>
  <si>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</si>
  <si>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</si>
  <si>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</si>
  <si>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</si>
  <si>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</si>
  <si>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</si>
  <si>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</si>
  <si>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</si>
  <si>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</si>
  <si>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</si>
  <si>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</si>
  <si>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</si>
  <si>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</si>
  <si>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</si>
  <si>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</si>
  <si>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</si>
  <si>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</si>
  <si>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総じて安定しているが、今後は耐震化の完了していない施設更新（強靱化含む）に伴う建設改良費の増加が見込まれており、また社会情勢による工事物品の調達遅延やコスト増等も発生しており、今後の更なる費用増加は避けられない状態である。
　よって維持管理コスト縮減はもとより、継続的に利益を計上できるよう経営努力が必要である。</t>
    <rPh sb="1" eb="3">
      <t>ケイエイ</t>
    </rPh>
    <rPh sb="3" eb="5">
      <t>ジョウキョウ</t>
    </rPh>
    <rPh sb="6" eb="7">
      <t>ソウ</t>
    </rPh>
    <rPh sb="9" eb="11">
      <t>アンテイ</t>
    </rPh>
    <rPh sb="17" eb="19">
      <t>コンゴ</t>
    </rPh>
    <rPh sb="20" eb="23">
      <t>タイシンカ</t>
    </rPh>
    <rPh sb="24" eb="26">
      <t>カンリョウ</t>
    </rPh>
    <rPh sb="31" eb="33">
      <t>シセツ</t>
    </rPh>
    <rPh sb="33" eb="35">
      <t>コウシン</t>
    </rPh>
    <rPh sb="36" eb="38">
      <t>キョウジン</t>
    </rPh>
    <rPh sb="38" eb="39">
      <t>カ</t>
    </rPh>
    <rPh sb="39" eb="40">
      <t>フク</t>
    </rPh>
    <rPh sb="43" eb="44">
      <t>トモナ</t>
    </rPh>
    <rPh sb="45" eb="47">
      <t>ケンセツ</t>
    </rPh>
    <rPh sb="47" eb="49">
      <t>カイリョウ</t>
    </rPh>
    <rPh sb="49" eb="50">
      <t>ヒ</t>
    </rPh>
    <rPh sb="51" eb="53">
      <t>ゾウカ</t>
    </rPh>
    <rPh sb="54" eb="56">
      <t>ミコ</t>
    </rPh>
    <rPh sb="64" eb="66">
      <t>シャカイ</t>
    </rPh>
    <rPh sb="66" eb="68">
      <t>ジョウセイ</t>
    </rPh>
    <rPh sb="71" eb="73">
      <t>コウジ</t>
    </rPh>
    <rPh sb="73" eb="75">
      <t>ブッピン</t>
    </rPh>
    <rPh sb="76" eb="78">
      <t>チョウタツ</t>
    </rPh>
    <rPh sb="78" eb="80">
      <t>チエン</t>
    </rPh>
    <rPh sb="84" eb="85">
      <t>ゾウ</t>
    </rPh>
    <rPh sb="85" eb="86">
      <t>ナド</t>
    </rPh>
    <rPh sb="87" eb="89">
      <t>ハッセイ</t>
    </rPh>
    <rPh sb="122" eb="124">
      <t>イジ</t>
    </rPh>
    <rPh sb="124" eb="126">
      <t>カンリ</t>
    </rPh>
    <rPh sb="129" eb="131">
      <t>シュクゲン</t>
    </rPh>
    <rPh sb="137" eb="140">
      <t>ケイゾクテキ</t>
    </rPh>
    <rPh sb="141" eb="143">
      <t>リエキ</t>
    </rPh>
    <rPh sb="144" eb="146">
      <t>ケイジョウ</t>
    </rPh>
    <rPh sb="151" eb="153">
      <t>ケイエイ</t>
    </rPh>
    <rPh sb="153" eb="155">
      <t>ドリョク</t>
    </rPh>
    <rPh sb="156" eb="158">
      <t>ヒツヨウ</t>
    </rPh>
    <phoneticPr fontId="5"/>
  </si>
  <si>
    <t xml:space="preserve"> 令和３年度決算における経常収支比率は、類似団体平均を上回り135.18となっている。
　また対前年度も増となっているが、前年度はダムのドライ浚渫や配水管布設替工事によって長期の断水期間があったものの、令和３年度においては大雨等による濁度異常での給水制限が８日間に留まったことにより、給水収益が前年度に比べ増加したことによるものである。
　料金回収率は類似団体を大幅に上回っており、企業債も新たな借入を行わず残高は減少していることから支払い能力に問題はない。
　施設の利用率や契約率も高い水準を維持しており効率的な運用が出来ている状態である。
　以上のことから本事業は高率的な運営が出来ていると判断しているが、今後はダムの堆砂量が既に計画堆砂量の約195％に達していると報告を受けており、堆砂除去のため長期間に渡る断水の可能性があり、また施設の強靭化等による建設改良費の増加も見込まれているため、引き続き経営努力が必要である。</t>
    <rPh sb="1" eb="3">
      <t>レイワ</t>
    </rPh>
    <rPh sb="4" eb="6">
      <t>ネンド</t>
    </rPh>
    <rPh sb="6" eb="8">
      <t>ケッサン</t>
    </rPh>
    <rPh sb="12" eb="14">
      <t>ケイジョウ</t>
    </rPh>
    <rPh sb="14" eb="16">
      <t>シュウシ</t>
    </rPh>
    <rPh sb="16" eb="18">
      <t>ヒリツ</t>
    </rPh>
    <rPh sb="20" eb="22">
      <t>ルイジ</t>
    </rPh>
    <rPh sb="22" eb="24">
      <t>ダンタイ</t>
    </rPh>
    <rPh sb="24" eb="26">
      <t>ヘイキン</t>
    </rPh>
    <rPh sb="27" eb="29">
      <t>ウワマワ</t>
    </rPh>
    <rPh sb="47" eb="48">
      <t>タイ</t>
    </rPh>
    <rPh sb="48" eb="51">
      <t>ゼンネンド</t>
    </rPh>
    <rPh sb="52" eb="53">
      <t>ゾウ</t>
    </rPh>
    <rPh sb="61" eb="64">
      <t>ゼンネンド</t>
    </rPh>
    <rPh sb="71" eb="73">
      <t>シュンセツ</t>
    </rPh>
    <rPh sb="74" eb="77">
      <t>ハイスイカン</t>
    </rPh>
    <rPh sb="77" eb="79">
      <t>フセツ</t>
    </rPh>
    <rPh sb="79" eb="80">
      <t>ガエ</t>
    </rPh>
    <rPh sb="80" eb="82">
      <t>コウジ</t>
    </rPh>
    <rPh sb="86" eb="88">
      <t>チョウキ</t>
    </rPh>
    <rPh sb="89" eb="91">
      <t>ダンスイ</t>
    </rPh>
    <rPh sb="91" eb="93">
      <t>キカン</t>
    </rPh>
    <rPh sb="101" eb="103">
      <t>レイワ</t>
    </rPh>
    <rPh sb="104" eb="106">
      <t>ネンド</t>
    </rPh>
    <rPh sb="111" eb="113">
      <t>オオアメ</t>
    </rPh>
    <rPh sb="113" eb="114">
      <t>ナド</t>
    </rPh>
    <rPh sb="117" eb="119">
      <t>ダクド</t>
    </rPh>
    <rPh sb="119" eb="121">
      <t>イジョウ</t>
    </rPh>
    <rPh sb="123" eb="125">
      <t>キュウスイ</t>
    </rPh>
    <rPh sb="125" eb="127">
      <t>セイゲン</t>
    </rPh>
    <rPh sb="129" eb="130">
      <t>ニチ</t>
    </rPh>
    <rPh sb="130" eb="131">
      <t>カン</t>
    </rPh>
    <rPh sb="132" eb="133">
      <t>トド</t>
    </rPh>
    <rPh sb="142" eb="144">
      <t>キュウスイ</t>
    </rPh>
    <rPh sb="144" eb="146">
      <t>シュウエキ</t>
    </rPh>
    <rPh sb="147" eb="150">
      <t>ゼンネンド</t>
    </rPh>
    <rPh sb="151" eb="152">
      <t>クラ</t>
    </rPh>
    <rPh sb="153" eb="155">
      <t>ゾウカ</t>
    </rPh>
    <rPh sb="170" eb="172">
      <t>リョウキン</t>
    </rPh>
    <rPh sb="172" eb="174">
      <t>カイシュウ</t>
    </rPh>
    <rPh sb="174" eb="175">
      <t>リツ</t>
    </rPh>
    <rPh sb="176" eb="178">
      <t>ルイジ</t>
    </rPh>
    <rPh sb="178" eb="180">
      <t>ダンタイ</t>
    </rPh>
    <rPh sb="181" eb="183">
      <t>オオハバ</t>
    </rPh>
    <rPh sb="184" eb="186">
      <t>ウワマワ</t>
    </rPh>
    <rPh sb="191" eb="193">
      <t>キギョウ</t>
    </rPh>
    <rPh sb="193" eb="194">
      <t>サイ</t>
    </rPh>
    <rPh sb="195" eb="196">
      <t>アラ</t>
    </rPh>
    <rPh sb="198" eb="200">
      <t>カリイレ</t>
    </rPh>
    <rPh sb="201" eb="202">
      <t>オコナ</t>
    </rPh>
    <rPh sb="204" eb="206">
      <t>ザンダカ</t>
    </rPh>
    <rPh sb="207" eb="209">
      <t>ゲンショウ</t>
    </rPh>
    <rPh sb="217" eb="219">
      <t>シハラ</t>
    </rPh>
    <rPh sb="220" eb="222">
      <t>ノウリョク</t>
    </rPh>
    <rPh sb="223" eb="225">
      <t>モンダイ</t>
    </rPh>
    <rPh sb="231" eb="233">
      <t>シセツ</t>
    </rPh>
    <rPh sb="234" eb="237">
      <t>リヨウリツ</t>
    </rPh>
    <rPh sb="238" eb="240">
      <t>ケイヤク</t>
    </rPh>
    <rPh sb="240" eb="241">
      <t>リツ</t>
    </rPh>
    <rPh sb="242" eb="243">
      <t>タカ</t>
    </rPh>
    <rPh sb="244" eb="246">
      <t>スイジュン</t>
    </rPh>
    <rPh sb="247" eb="249">
      <t>イジ</t>
    </rPh>
    <rPh sb="253" eb="256">
      <t>コウリツテキ</t>
    </rPh>
    <rPh sb="257" eb="259">
      <t>ウンヨウ</t>
    </rPh>
    <rPh sb="260" eb="262">
      <t>デキ</t>
    </rPh>
    <rPh sb="265" eb="267">
      <t>ジョウタイ</t>
    </rPh>
    <rPh sb="273" eb="275">
      <t>イジョウ</t>
    </rPh>
    <rPh sb="280" eb="281">
      <t>ホン</t>
    </rPh>
    <rPh sb="281" eb="283">
      <t>ジギョウ</t>
    </rPh>
    <rPh sb="284" eb="286">
      <t>コウリツ</t>
    </rPh>
    <rPh sb="286" eb="287">
      <t>テキ</t>
    </rPh>
    <rPh sb="288" eb="290">
      <t>ウンエイ</t>
    </rPh>
    <rPh sb="291" eb="293">
      <t>デキ</t>
    </rPh>
    <rPh sb="297" eb="299">
      <t>ハンダン</t>
    </rPh>
    <rPh sb="305" eb="307">
      <t>コンゴ</t>
    </rPh>
    <phoneticPr fontId="5"/>
  </si>
  <si>
    <t>　有形固定資産減価償却率については前年に比べわずかに上昇したものの、施設の更新・耐震化計画等に基づき対策工事を行っており、中期的には減少していく見込みである。
　しかし管についても耐震化が出来ていない区間ももあり、事業費の平準化も加味しながら早期に着手できるよう、適宜計画の見直しも図る必要がある。</t>
    <rPh sb="1" eb="3">
      <t>ユウケイ</t>
    </rPh>
    <rPh sb="3" eb="5">
      <t>コテイ</t>
    </rPh>
    <rPh sb="5" eb="7">
      <t>シサン</t>
    </rPh>
    <rPh sb="7" eb="9">
      <t>ゲンカ</t>
    </rPh>
    <rPh sb="9" eb="11">
      <t>ショウキャク</t>
    </rPh>
    <rPh sb="11" eb="12">
      <t>リツ</t>
    </rPh>
    <rPh sb="17" eb="19">
      <t>ゼンネン</t>
    </rPh>
    <rPh sb="20" eb="21">
      <t>クラ</t>
    </rPh>
    <rPh sb="26" eb="28">
      <t>ジョウショウ</t>
    </rPh>
    <rPh sb="34" eb="36">
      <t>シセツ</t>
    </rPh>
    <rPh sb="37" eb="39">
      <t>コウシン</t>
    </rPh>
    <rPh sb="40" eb="42">
      <t>タイシン</t>
    </rPh>
    <rPh sb="42" eb="43">
      <t>カ</t>
    </rPh>
    <rPh sb="43" eb="45">
      <t>ケイカク</t>
    </rPh>
    <rPh sb="45" eb="46">
      <t>ナド</t>
    </rPh>
    <rPh sb="47" eb="48">
      <t>モト</t>
    </rPh>
    <rPh sb="50" eb="52">
      <t>タイサク</t>
    </rPh>
    <rPh sb="52" eb="54">
      <t>コウジ</t>
    </rPh>
    <rPh sb="55" eb="56">
      <t>オコナ</t>
    </rPh>
    <rPh sb="61" eb="63">
      <t>チュウキ</t>
    </rPh>
    <rPh sb="63" eb="64">
      <t>テキ</t>
    </rPh>
    <rPh sb="66" eb="68">
      <t>ゲンショウ</t>
    </rPh>
    <rPh sb="72" eb="74">
      <t>ミコ</t>
    </rPh>
    <rPh sb="84" eb="85">
      <t>カン</t>
    </rPh>
    <rPh sb="90" eb="93">
      <t>タイシンカ</t>
    </rPh>
    <rPh sb="94" eb="96">
      <t>デキ</t>
    </rPh>
    <rPh sb="100" eb="102">
      <t>クカン</t>
    </rPh>
    <rPh sb="107" eb="110">
      <t>ジギョウヒ</t>
    </rPh>
    <rPh sb="111" eb="114">
      <t>ヘイジュンカ</t>
    </rPh>
    <rPh sb="115" eb="117">
      <t>カミ</t>
    </rPh>
    <rPh sb="121" eb="123">
      <t>ソウキ</t>
    </rPh>
    <rPh sb="124" eb="126">
      <t>チャクシュ</t>
    </rPh>
    <rPh sb="132" eb="134">
      <t>テキギ</t>
    </rPh>
    <rPh sb="134" eb="136">
      <t>ケイカク</t>
    </rPh>
    <rPh sb="137" eb="139">
      <t>ミナオ</t>
    </rPh>
    <rPh sb="141" eb="142">
      <t>ハカ</t>
    </rPh>
    <rPh sb="143" eb="1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</si>
</sst>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c:v>
                </c:pt>
                <c:pt idx="1">
                  <c:v>57.29</c:v>
                </c:pt>
                <c:pt idx="2">
                  <c:v>59.15</c:v>
                </c:pt>
                <c:pt idx="3">
                  <c:v>53.03</c:v>
                </c:pt>
                <c:pt idx="4">
                  <c:v>53.81</c:v>
                </c:pt>
              </c:numCache>
            </c:numRef>
          </c:val>
          <c:extLst>
            <c:ext xmlns:c16="http://schemas.microsoft.com/office/drawing/2014/chart" uri="{C3380CC4-5D6E-409C-BE32-E72D297353CC}">
              <c16:uniqueId val="{00000000-0EC2-4FA6-B3D6-662B0A992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0EC2-4FA6-B3D6-662B0A992F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49.86</c:v>
                </c:pt>
                <c:pt idx="1">
                  <c:v>47.21</c:v>
                </c:pt>
                <c:pt idx="2">
                  <c:v>45.76</c:v>
                </c:pt>
                <c:pt idx="3">
                  <c:v>44.55</c:v>
                </c:pt>
                <c:pt idx="4">
                  <c:v>44.55</c:v>
                </c:pt>
              </c:numCache>
            </c:numRef>
          </c:val>
          <c:extLst>
            <c:ext xmlns:c16="http://schemas.microsoft.com/office/drawing/2014/chart" uri="{C3380CC4-5D6E-409C-BE32-E72D297353CC}">
              <c16:uniqueId val="{00000000-30A9-4A79-BFD2-C330954C81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30A9-4A79-BFD2-C330954C81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2.64</c:v>
                </c:pt>
                <c:pt idx="2">
                  <c:v>1.45</c:v>
                </c:pt>
                <c:pt idx="3">
                  <c:v>0.71</c:v>
                </c:pt>
                <c:pt idx="4">
                  <c:v>0</c:v>
                </c:pt>
              </c:numCache>
            </c:numRef>
          </c:val>
          <c:extLst>
            <c:ext xmlns:c16="http://schemas.microsoft.com/office/drawing/2014/chart" uri="{C3380CC4-5D6E-409C-BE32-E72D297353CC}">
              <c16:uniqueId val="{00000000-CBE6-415D-9077-A7EEB54984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CBE6-415D-9077-A7EEB54984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2582.62</c:v>
                </c:pt>
                <c:pt idx="1">
                  <c:v>1554.67</c:v>
                </c:pt>
                <c:pt idx="2">
                  <c:v>2358.14</c:v>
                </c:pt>
                <c:pt idx="3">
                  <c:v>1535.35</c:v>
                </c:pt>
                <c:pt idx="4">
                  <c:v>1815.14</c:v>
                </c:pt>
              </c:numCache>
            </c:numRef>
          </c:val>
          <c:extLst>
            <c:ext xmlns:c16="http://schemas.microsoft.com/office/drawing/2014/chart" uri="{C3380CC4-5D6E-409C-BE32-E72D297353CC}">
              <c16:uniqueId val="{00000000-039E-446E-9F90-BFC2CFF30E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039E-446E-9F90-BFC2CFF30E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92.65</c:v>
                </c:pt>
                <c:pt idx="1">
                  <c:v>160.15</c:v>
                </c:pt>
                <c:pt idx="2">
                  <c:v>153.33000000000001</c:v>
                </c:pt>
                <c:pt idx="3">
                  <c:v>162</c:v>
                </c:pt>
                <c:pt idx="4">
                  <c:v>148.28</c:v>
                </c:pt>
              </c:numCache>
            </c:numRef>
          </c:val>
          <c:extLst>
            <c:ext xmlns:c16="http://schemas.microsoft.com/office/drawing/2014/chart" uri="{C3380CC4-5D6E-409C-BE32-E72D297353CC}">
              <c16:uniqueId val="{00000000-D88F-4D66-BC65-42C45CAD99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D88F-4D66-BC65-42C45CAD99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136.13999999999999</c:v>
                </c:pt>
                <c:pt idx="1">
                  <c:v>123.73</c:v>
                </c:pt>
                <c:pt idx="2">
                  <c:v>131.76</c:v>
                </c:pt>
                <c:pt idx="3">
                  <c:v>121.7</c:v>
                </c:pt>
                <c:pt idx="4">
                  <c:v>132.19</c:v>
                </c:pt>
              </c:numCache>
            </c:numRef>
          </c:val>
          <c:extLst>
            <c:ext xmlns:c16="http://schemas.microsoft.com/office/drawing/2014/chart" uri="{C3380CC4-5D6E-409C-BE32-E72D297353CC}">
              <c16:uniqueId val="{00000000-9A07-48DC-ACE9-B2EC99ADDC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9A07-48DC-ACE9-B2EC99ADDC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10.51</c:v>
                </c:pt>
                <c:pt idx="1">
                  <c:v>11.57</c:v>
                </c:pt>
                <c:pt idx="2">
                  <c:v>10.86</c:v>
                </c:pt>
                <c:pt idx="3">
                  <c:v>11.76</c:v>
                </c:pt>
                <c:pt idx="4">
                  <c:v>10.83</c:v>
                </c:pt>
              </c:numCache>
            </c:numRef>
          </c:val>
          <c:extLst>
            <c:ext xmlns:c16="http://schemas.microsoft.com/office/drawing/2014/chart" uri="{C3380CC4-5D6E-409C-BE32-E72D297353CC}">
              <c16:uniqueId val="{00000000-0DC7-4C46-8E63-8AA5CF8443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0DC7-4C46-8E63-8AA5CF8443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82.76</c:v>
                </c:pt>
                <c:pt idx="1">
                  <c:v>77.45</c:v>
                </c:pt>
                <c:pt idx="2">
                  <c:v>83.25</c:v>
                </c:pt>
                <c:pt idx="3">
                  <c:v>85.18</c:v>
                </c:pt>
                <c:pt idx="4">
                  <c:v>86.32</c:v>
                </c:pt>
              </c:numCache>
            </c:numRef>
          </c:val>
          <c:extLst>
            <c:ext xmlns:c16="http://schemas.microsoft.com/office/drawing/2014/chart" uri="{C3380CC4-5D6E-409C-BE32-E72D297353CC}">
              <c16:uniqueId val="{00000000-86B8-403D-B2B7-2736CF8CF9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86B8-403D-B2B7-2736CF8CF9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C40A-476C-9F5D-7DC00CD11F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C40A-476C-9F5D-7DC00CD11F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E8-4E06-9D5F-80647D0010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17E8-4E06-9D5F-80647D0010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138.19999999999999</c:v>
                </c:pt>
                <c:pt idx="1">
                  <c:v>125.6</c:v>
                </c:pt>
                <c:pt idx="2">
                  <c:v>133.76</c:v>
                </c:pt>
                <c:pt idx="3">
                  <c:v>125.01</c:v>
                </c:pt>
                <c:pt idx="4">
                  <c:v>135.18</c:v>
                </c:pt>
              </c:numCache>
            </c:numRef>
          </c:val>
          <c:extLst>
            <c:ext xmlns:c16="http://schemas.microsoft.com/office/drawing/2014/chart" uri="{C3380CC4-5D6E-409C-BE32-E72D297353CC}">
              <c16:uniqueId val="{00000000-D744-49FC-B6D6-8FD6749E7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D744-49FC-B6D6-8FD6749E76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46"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新居浜市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52080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44953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83.7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46600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138.19999999999999</v>
      </c>
      <c r="Y32" s="90"/>
      <c r="Z32" s="90"/>
      <c r="AA32" s="90"/>
      <c r="AB32" s="90"/>
      <c r="AC32" s="90"/>
      <c r="AD32" s="90"/>
      <c r="AE32" s="90"/>
      <c r="AF32" s="90"/>
      <c r="AG32" s="90"/>
      <c r="AH32" s="90"/>
      <c r="AI32" s="90"/>
      <c r="AJ32" s="90"/>
      <c r="AK32" s="90"/>
      <c r="AL32" s="90"/>
      <c r="AM32" s="90"/>
      <c r="AN32" s="90"/>
      <c r="AO32" s="90"/>
      <c r="AP32" s="90"/>
      <c r="AQ32" s="91"/>
      <c r="AR32" s="89">
        <f>データ!U6</f>
        <v>125.6</v>
      </c>
      <c r="AS32" s="90"/>
      <c r="AT32" s="90"/>
      <c r="AU32" s="90"/>
      <c r="AV32" s="90"/>
      <c r="AW32" s="90"/>
      <c r="AX32" s="90"/>
      <c r="AY32" s="90"/>
      <c r="AZ32" s="90"/>
      <c r="BA32" s="90"/>
      <c r="BB32" s="90"/>
      <c r="BC32" s="90"/>
      <c r="BD32" s="90"/>
      <c r="BE32" s="90"/>
      <c r="BF32" s="90"/>
      <c r="BG32" s="90"/>
      <c r="BH32" s="90"/>
      <c r="BI32" s="90"/>
      <c r="BJ32" s="90"/>
      <c r="BK32" s="91"/>
      <c r="BL32" s="89">
        <f>データ!V6</f>
        <v>133.76</v>
      </c>
      <c r="BM32" s="90"/>
      <c r="BN32" s="90"/>
      <c r="BO32" s="90"/>
      <c r="BP32" s="90"/>
      <c r="BQ32" s="90"/>
      <c r="BR32" s="90"/>
      <c r="BS32" s="90"/>
      <c r="BT32" s="90"/>
      <c r="BU32" s="90"/>
      <c r="BV32" s="90"/>
      <c r="BW32" s="90"/>
      <c r="BX32" s="90"/>
      <c r="BY32" s="90"/>
      <c r="BZ32" s="90"/>
      <c r="CA32" s="90"/>
      <c r="CB32" s="90"/>
      <c r="CC32" s="90"/>
      <c r="CD32" s="90"/>
      <c r="CE32" s="91"/>
      <c r="CF32" s="89">
        <f>データ!W6</f>
        <v>125.01</v>
      </c>
      <c r="CG32" s="90"/>
      <c r="CH32" s="90"/>
      <c r="CI32" s="90"/>
      <c r="CJ32" s="90"/>
      <c r="CK32" s="90"/>
      <c r="CL32" s="90"/>
      <c r="CM32" s="90"/>
      <c r="CN32" s="90"/>
      <c r="CO32" s="90"/>
      <c r="CP32" s="90"/>
      <c r="CQ32" s="90"/>
      <c r="CR32" s="90"/>
      <c r="CS32" s="90"/>
      <c r="CT32" s="90"/>
      <c r="CU32" s="90"/>
      <c r="CV32" s="90"/>
      <c r="CW32" s="90"/>
      <c r="CX32" s="90"/>
      <c r="CY32" s="91"/>
      <c r="CZ32" s="89">
        <f>データ!X6</f>
        <v>135.18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2582.62</v>
      </c>
      <c r="JM32" s="90"/>
      <c r="JN32" s="90"/>
      <c r="JO32" s="90"/>
      <c r="JP32" s="90"/>
      <c r="JQ32" s="90"/>
      <c r="JR32" s="90"/>
      <c r="JS32" s="90"/>
      <c r="JT32" s="90"/>
      <c r="JU32" s="90"/>
      <c r="JV32" s="90"/>
      <c r="JW32" s="90"/>
      <c r="JX32" s="90"/>
      <c r="JY32" s="90"/>
      <c r="JZ32" s="90"/>
      <c r="KA32" s="90"/>
      <c r="KB32" s="90"/>
      <c r="KC32" s="90"/>
      <c r="KD32" s="90"/>
      <c r="KE32" s="91"/>
      <c r="KF32" s="89">
        <f>データ!AQ6</f>
        <v>1554.67</v>
      </c>
      <c r="KG32" s="90"/>
      <c r="KH32" s="90"/>
      <c r="KI32" s="90"/>
      <c r="KJ32" s="90"/>
      <c r="KK32" s="90"/>
      <c r="KL32" s="90"/>
      <c r="KM32" s="90"/>
      <c r="KN32" s="90"/>
      <c r="KO32" s="90"/>
      <c r="KP32" s="90"/>
      <c r="KQ32" s="90"/>
      <c r="KR32" s="90"/>
      <c r="KS32" s="90"/>
      <c r="KT32" s="90"/>
      <c r="KU32" s="90"/>
      <c r="KV32" s="90"/>
      <c r="KW32" s="90"/>
      <c r="KX32" s="90"/>
      <c r="KY32" s="91"/>
      <c r="KZ32" s="89">
        <f>データ!AR6</f>
        <v>2358.14</v>
      </c>
      <c r="LA32" s="90"/>
      <c r="LB32" s="90"/>
      <c r="LC32" s="90"/>
      <c r="LD32" s="90"/>
      <c r="LE32" s="90"/>
      <c r="LF32" s="90"/>
      <c r="LG32" s="90"/>
      <c r="LH32" s="90"/>
      <c r="LI32" s="90"/>
      <c r="LJ32" s="90"/>
      <c r="LK32" s="90"/>
      <c r="LL32" s="90"/>
      <c r="LM32" s="90"/>
      <c r="LN32" s="90"/>
      <c r="LO32" s="90"/>
      <c r="LP32" s="90"/>
      <c r="LQ32" s="90"/>
      <c r="LR32" s="90"/>
      <c r="LS32" s="91"/>
      <c r="LT32" s="89">
        <f>データ!AS6</f>
        <v>1535.35</v>
      </c>
      <c r="LU32" s="90"/>
      <c r="LV32" s="90"/>
      <c r="LW32" s="90"/>
      <c r="LX32" s="90"/>
      <c r="LY32" s="90"/>
      <c r="LZ32" s="90"/>
      <c r="MA32" s="90"/>
      <c r="MB32" s="90"/>
      <c r="MC32" s="90"/>
      <c r="MD32" s="90"/>
      <c r="ME32" s="90"/>
      <c r="MF32" s="90"/>
      <c r="MG32" s="90"/>
      <c r="MH32" s="90"/>
      <c r="MI32" s="90"/>
      <c r="MJ32" s="90"/>
      <c r="MK32" s="90"/>
      <c r="ML32" s="90"/>
      <c r="MM32" s="91"/>
      <c r="MN32" s="89">
        <f>データ!AT6</f>
        <v>1815.14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92.65</v>
      </c>
      <c r="OG32" s="90"/>
      <c r="OH32" s="90"/>
      <c r="OI32" s="90"/>
      <c r="OJ32" s="90"/>
      <c r="OK32" s="90"/>
      <c r="OL32" s="90"/>
      <c r="OM32" s="90"/>
      <c r="ON32" s="90"/>
      <c r="OO32" s="90"/>
      <c r="OP32" s="90"/>
      <c r="OQ32" s="90"/>
      <c r="OR32" s="90"/>
      <c r="OS32" s="90"/>
      <c r="OT32" s="90"/>
      <c r="OU32" s="90"/>
      <c r="OV32" s="90"/>
      <c r="OW32" s="90"/>
      <c r="OX32" s="90"/>
      <c r="OY32" s="91"/>
      <c r="OZ32" s="89">
        <f>データ!BB6</f>
        <v>160.15</v>
      </c>
      <c r="PA32" s="90"/>
      <c r="PB32" s="90"/>
      <c r="PC32" s="90"/>
      <c r="PD32" s="90"/>
      <c r="PE32" s="90"/>
      <c r="PF32" s="90"/>
      <c r="PG32" s="90"/>
      <c r="PH32" s="90"/>
      <c r="PI32" s="90"/>
      <c r="PJ32" s="90"/>
      <c r="PK32" s="90"/>
      <c r="PL32" s="90"/>
      <c r="PM32" s="90"/>
      <c r="PN32" s="90"/>
      <c r="PO32" s="90"/>
      <c r="PP32" s="90"/>
      <c r="PQ32" s="90"/>
      <c r="PR32" s="90"/>
      <c r="PS32" s="91"/>
      <c r="PT32" s="89">
        <f>データ!BC6</f>
        <v>153.33000000000001</v>
      </c>
      <c r="PU32" s="90"/>
      <c r="PV32" s="90"/>
      <c r="PW32" s="90"/>
      <c r="PX32" s="90"/>
      <c r="PY32" s="90"/>
      <c r="PZ32" s="90"/>
      <c r="QA32" s="90"/>
      <c r="QB32" s="90"/>
      <c r="QC32" s="90"/>
      <c r="QD32" s="90"/>
      <c r="QE32" s="90"/>
      <c r="QF32" s="90"/>
      <c r="QG32" s="90"/>
      <c r="QH32" s="90"/>
      <c r="QI32" s="90"/>
      <c r="QJ32" s="90"/>
      <c r="QK32" s="90"/>
      <c r="QL32" s="90"/>
      <c r="QM32" s="91"/>
      <c r="QN32" s="89">
        <f>データ!BD6</f>
        <v>162</v>
      </c>
      <c r="QO32" s="90"/>
      <c r="QP32" s="90"/>
      <c r="QQ32" s="90"/>
      <c r="QR32" s="90"/>
      <c r="QS32" s="90"/>
      <c r="QT32" s="90"/>
      <c r="QU32" s="90"/>
      <c r="QV32" s="90"/>
      <c r="QW32" s="90"/>
      <c r="QX32" s="90"/>
      <c r="QY32" s="90"/>
      <c r="QZ32" s="90"/>
      <c r="RA32" s="90"/>
      <c r="RB32" s="90"/>
      <c r="RC32" s="90"/>
      <c r="RD32" s="90"/>
      <c r="RE32" s="90"/>
      <c r="RF32" s="90"/>
      <c r="RG32" s="91"/>
      <c r="RH32" s="89">
        <f>データ!BE6</f>
        <v>148.28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136.13999999999999</v>
      </c>
      <c r="Y55" s="90"/>
      <c r="Z55" s="90"/>
      <c r="AA55" s="90"/>
      <c r="AB55" s="90"/>
      <c r="AC55" s="90"/>
      <c r="AD55" s="90"/>
      <c r="AE55" s="90"/>
      <c r="AF55" s="90"/>
      <c r="AG55" s="90"/>
      <c r="AH55" s="90"/>
      <c r="AI55" s="90"/>
      <c r="AJ55" s="90"/>
      <c r="AK55" s="90"/>
      <c r="AL55" s="90"/>
      <c r="AM55" s="90"/>
      <c r="AN55" s="90"/>
      <c r="AO55" s="90"/>
      <c r="AP55" s="90"/>
      <c r="AQ55" s="91"/>
      <c r="AR55" s="89">
        <f>データ!BM6</f>
        <v>123.73</v>
      </c>
      <c r="AS55" s="90"/>
      <c r="AT55" s="90"/>
      <c r="AU55" s="90"/>
      <c r="AV55" s="90"/>
      <c r="AW55" s="90"/>
      <c r="AX55" s="90"/>
      <c r="AY55" s="90"/>
      <c r="AZ55" s="90"/>
      <c r="BA55" s="90"/>
      <c r="BB55" s="90"/>
      <c r="BC55" s="90"/>
      <c r="BD55" s="90"/>
      <c r="BE55" s="90"/>
      <c r="BF55" s="90"/>
      <c r="BG55" s="90"/>
      <c r="BH55" s="90"/>
      <c r="BI55" s="90"/>
      <c r="BJ55" s="90"/>
      <c r="BK55" s="91"/>
      <c r="BL55" s="89">
        <f>データ!BN6</f>
        <v>131.76</v>
      </c>
      <c r="BM55" s="90"/>
      <c r="BN55" s="90"/>
      <c r="BO55" s="90"/>
      <c r="BP55" s="90"/>
      <c r="BQ55" s="90"/>
      <c r="BR55" s="90"/>
      <c r="BS55" s="90"/>
      <c r="BT55" s="90"/>
      <c r="BU55" s="90"/>
      <c r="BV55" s="90"/>
      <c r="BW55" s="90"/>
      <c r="BX55" s="90"/>
      <c r="BY55" s="90"/>
      <c r="BZ55" s="90"/>
      <c r="CA55" s="90"/>
      <c r="CB55" s="90"/>
      <c r="CC55" s="90"/>
      <c r="CD55" s="90"/>
      <c r="CE55" s="91"/>
      <c r="CF55" s="89">
        <f>データ!BO6</f>
        <v>121.7</v>
      </c>
      <c r="CG55" s="90"/>
      <c r="CH55" s="90"/>
      <c r="CI55" s="90"/>
      <c r="CJ55" s="90"/>
      <c r="CK55" s="90"/>
      <c r="CL55" s="90"/>
      <c r="CM55" s="90"/>
      <c r="CN55" s="90"/>
      <c r="CO55" s="90"/>
      <c r="CP55" s="90"/>
      <c r="CQ55" s="90"/>
      <c r="CR55" s="90"/>
      <c r="CS55" s="90"/>
      <c r="CT55" s="90"/>
      <c r="CU55" s="90"/>
      <c r="CV55" s="90"/>
      <c r="CW55" s="90"/>
      <c r="CX55" s="90"/>
      <c r="CY55" s="91"/>
      <c r="CZ55" s="89">
        <f>データ!BP6</f>
        <v>132.19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10.51</v>
      </c>
      <c r="ES55" s="90"/>
      <c r="ET55" s="90"/>
      <c r="EU55" s="90"/>
      <c r="EV55" s="90"/>
      <c r="EW55" s="90"/>
      <c r="EX55" s="90"/>
      <c r="EY55" s="90"/>
      <c r="EZ55" s="90"/>
      <c r="FA55" s="90"/>
      <c r="FB55" s="90"/>
      <c r="FC55" s="90"/>
      <c r="FD55" s="90"/>
      <c r="FE55" s="90"/>
      <c r="FF55" s="90"/>
      <c r="FG55" s="90"/>
      <c r="FH55" s="90"/>
      <c r="FI55" s="90"/>
      <c r="FJ55" s="90"/>
      <c r="FK55" s="91"/>
      <c r="FL55" s="89">
        <f>データ!BX6</f>
        <v>11.57</v>
      </c>
      <c r="FM55" s="90"/>
      <c r="FN55" s="90"/>
      <c r="FO55" s="90"/>
      <c r="FP55" s="90"/>
      <c r="FQ55" s="90"/>
      <c r="FR55" s="90"/>
      <c r="FS55" s="90"/>
      <c r="FT55" s="90"/>
      <c r="FU55" s="90"/>
      <c r="FV55" s="90"/>
      <c r="FW55" s="90"/>
      <c r="FX55" s="90"/>
      <c r="FY55" s="90"/>
      <c r="FZ55" s="90"/>
      <c r="GA55" s="90"/>
      <c r="GB55" s="90"/>
      <c r="GC55" s="90"/>
      <c r="GD55" s="90"/>
      <c r="GE55" s="91"/>
      <c r="GF55" s="89">
        <f>データ!BY6</f>
        <v>10.86</v>
      </c>
      <c r="GG55" s="90"/>
      <c r="GH55" s="90"/>
      <c r="GI55" s="90"/>
      <c r="GJ55" s="90"/>
      <c r="GK55" s="90"/>
      <c r="GL55" s="90"/>
      <c r="GM55" s="90"/>
      <c r="GN55" s="90"/>
      <c r="GO55" s="90"/>
      <c r="GP55" s="90"/>
      <c r="GQ55" s="90"/>
      <c r="GR55" s="90"/>
      <c r="GS55" s="90"/>
      <c r="GT55" s="90"/>
      <c r="GU55" s="90"/>
      <c r="GV55" s="90"/>
      <c r="GW55" s="90"/>
      <c r="GX55" s="90"/>
      <c r="GY55" s="91"/>
      <c r="GZ55" s="89">
        <f>データ!BZ6</f>
        <v>11.76</v>
      </c>
      <c r="HA55" s="90"/>
      <c r="HB55" s="90"/>
      <c r="HC55" s="90"/>
      <c r="HD55" s="90"/>
      <c r="HE55" s="90"/>
      <c r="HF55" s="90"/>
      <c r="HG55" s="90"/>
      <c r="HH55" s="90"/>
      <c r="HI55" s="90"/>
      <c r="HJ55" s="90"/>
      <c r="HK55" s="90"/>
      <c r="HL55" s="90"/>
      <c r="HM55" s="90"/>
      <c r="HN55" s="90"/>
      <c r="HO55" s="90"/>
      <c r="HP55" s="90"/>
      <c r="HQ55" s="90"/>
      <c r="HR55" s="90"/>
      <c r="HS55" s="91"/>
      <c r="HT55" s="89">
        <f>データ!CA6</f>
        <v>10.83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82.76</v>
      </c>
      <c r="JM55" s="90"/>
      <c r="JN55" s="90"/>
      <c r="JO55" s="90"/>
      <c r="JP55" s="90"/>
      <c r="JQ55" s="90"/>
      <c r="JR55" s="90"/>
      <c r="JS55" s="90"/>
      <c r="JT55" s="90"/>
      <c r="JU55" s="90"/>
      <c r="JV55" s="90"/>
      <c r="JW55" s="90"/>
      <c r="JX55" s="90"/>
      <c r="JY55" s="90"/>
      <c r="JZ55" s="90"/>
      <c r="KA55" s="90"/>
      <c r="KB55" s="90"/>
      <c r="KC55" s="90"/>
      <c r="KD55" s="90"/>
      <c r="KE55" s="91"/>
      <c r="KF55" s="89">
        <f>データ!CI6</f>
        <v>77.45</v>
      </c>
      <c r="KG55" s="90"/>
      <c r="KH55" s="90"/>
      <c r="KI55" s="90"/>
      <c r="KJ55" s="90"/>
      <c r="KK55" s="90"/>
      <c r="KL55" s="90"/>
      <c r="KM55" s="90"/>
      <c r="KN55" s="90"/>
      <c r="KO55" s="90"/>
      <c r="KP55" s="90"/>
      <c r="KQ55" s="90"/>
      <c r="KR55" s="90"/>
      <c r="KS55" s="90"/>
      <c r="KT55" s="90"/>
      <c r="KU55" s="90"/>
      <c r="KV55" s="90"/>
      <c r="KW55" s="90"/>
      <c r="KX55" s="90"/>
      <c r="KY55" s="91"/>
      <c r="KZ55" s="89">
        <f>データ!CJ6</f>
        <v>83.25</v>
      </c>
      <c r="LA55" s="90"/>
      <c r="LB55" s="90"/>
      <c r="LC55" s="90"/>
      <c r="LD55" s="90"/>
      <c r="LE55" s="90"/>
      <c r="LF55" s="90"/>
      <c r="LG55" s="90"/>
      <c r="LH55" s="90"/>
      <c r="LI55" s="90"/>
      <c r="LJ55" s="90"/>
      <c r="LK55" s="90"/>
      <c r="LL55" s="90"/>
      <c r="LM55" s="90"/>
      <c r="LN55" s="90"/>
      <c r="LO55" s="90"/>
      <c r="LP55" s="90"/>
      <c r="LQ55" s="90"/>
      <c r="LR55" s="90"/>
      <c r="LS55" s="91"/>
      <c r="LT55" s="89">
        <f>データ!CK6</f>
        <v>85.18</v>
      </c>
      <c r="LU55" s="90"/>
      <c r="LV55" s="90"/>
      <c r="LW55" s="90"/>
      <c r="LX55" s="90"/>
      <c r="LY55" s="90"/>
      <c r="LZ55" s="90"/>
      <c r="MA55" s="90"/>
      <c r="MB55" s="90"/>
      <c r="MC55" s="90"/>
      <c r="MD55" s="90"/>
      <c r="ME55" s="90"/>
      <c r="MF55" s="90"/>
      <c r="MG55" s="90"/>
      <c r="MH55" s="90"/>
      <c r="MI55" s="90"/>
      <c r="MJ55" s="90"/>
      <c r="MK55" s="90"/>
      <c r="ML55" s="90"/>
      <c r="MM55" s="91"/>
      <c r="MN55" s="89">
        <f>データ!CL6</f>
        <v>86.32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89.48</v>
      </c>
      <c r="OG55" s="90"/>
      <c r="OH55" s="90"/>
      <c r="OI55" s="90"/>
      <c r="OJ55" s="90"/>
      <c r="OK55" s="90"/>
      <c r="OL55" s="90"/>
      <c r="OM55" s="90"/>
      <c r="ON55" s="90"/>
      <c r="OO55" s="90"/>
      <c r="OP55" s="90"/>
      <c r="OQ55" s="90"/>
      <c r="OR55" s="90"/>
      <c r="OS55" s="90"/>
      <c r="OT55" s="90"/>
      <c r="OU55" s="90"/>
      <c r="OV55" s="90"/>
      <c r="OW55" s="90"/>
      <c r="OX55" s="90"/>
      <c r="OY55" s="91"/>
      <c r="OZ55" s="89">
        <f>データ!CT6</f>
        <v>89.48</v>
      </c>
      <c r="PA55" s="90"/>
      <c r="PB55" s="90"/>
      <c r="PC55" s="90"/>
      <c r="PD55" s="90"/>
      <c r="PE55" s="90"/>
      <c r="PF55" s="90"/>
      <c r="PG55" s="90"/>
      <c r="PH55" s="90"/>
      <c r="PI55" s="90"/>
      <c r="PJ55" s="90"/>
      <c r="PK55" s="90"/>
      <c r="PL55" s="90"/>
      <c r="PM55" s="90"/>
      <c r="PN55" s="90"/>
      <c r="PO55" s="90"/>
      <c r="PP55" s="90"/>
      <c r="PQ55" s="90"/>
      <c r="PR55" s="90"/>
      <c r="PS55" s="91"/>
      <c r="PT55" s="89">
        <f>データ!CU6</f>
        <v>89.48</v>
      </c>
      <c r="PU55" s="90"/>
      <c r="PV55" s="90"/>
      <c r="PW55" s="90"/>
      <c r="PX55" s="90"/>
      <c r="PY55" s="90"/>
      <c r="PZ55" s="90"/>
      <c r="QA55" s="90"/>
      <c r="QB55" s="90"/>
      <c r="QC55" s="90"/>
      <c r="QD55" s="90"/>
      <c r="QE55" s="90"/>
      <c r="QF55" s="90"/>
      <c r="QG55" s="90"/>
      <c r="QH55" s="90"/>
      <c r="QI55" s="90"/>
      <c r="QJ55" s="90"/>
      <c r="QK55" s="90"/>
      <c r="QL55" s="90"/>
      <c r="QM55" s="91"/>
      <c r="QN55" s="89">
        <f>データ!CV6</f>
        <v>89.48</v>
      </c>
      <c r="QO55" s="90"/>
      <c r="QP55" s="90"/>
      <c r="QQ55" s="90"/>
      <c r="QR55" s="90"/>
      <c r="QS55" s="90"/>
      <c r="QT55" s="90"/>
      <c r="QU55" s="90"/>
      <c r="QV55" s="90"/>
      <c r="QW55" s="90"/>
      <c r="QX55" s="90"/>
      <c r="QY55" s="90"/>
      <c r="QZ55" s="90"/>
      <c r="RA55" s="90"/>
      <c r="RB55" s="90"/>
      <c r="RC55" s="90"/>
      <c r="RD55" s="90"/>
      <c r="RE55" s="90"/>
      <c r="RF55" s="90"/>
      <c r="RG55" s="91"/>
      <c r="RH55" s="89">
        <f>データ!CW6</f>
        <v>89.48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57.29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59.15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53.03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53.81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49.86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47.21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45.76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44.55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44.55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2.64</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1.45</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0.71</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w4X/DyRIFe4zIOhc+Z3Es0UVAAWvw9BI1/UL0cnqq1HGizZ28j6zTRWwBUvkZoUNk4SIeV89lumk89b5wKrzQ==" saltValue="TLZqlOnfCI3Y89sI0p9ye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138.19999999999999</v>
      </c>
      <c r="U6" s="35">
        <f>U7</f>
        <v>125.6</v>
      </c>
      <c r="V6" s="35">
        <f>V7</f>
        <v>133.76</v>
      </c>
      <c r="W6" s="35">
        <f>W7</f>
        <v>125.01</v>
      </c>
      <c r="X6" s="35">
        <f t="shared" si="3"/>
        <v>135.18</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2582.62</v>
      </c>
      <c r="AQ6" s="35">
        <f>AQ7</f>
        <v>1554.67</v>
      </c>
      <c r="AR6" s="35">
        <f>AR7</f>
        <v>2358.14</v>
      </c>
      <c r="AS6" s="35">
        <f>AS7</f>
        <v>1535.35</v>
      </c>
      <c r="AT6" s="35">
        <f t="shared" si="3"/>
        <v>1815.14</v>
      </c>
      <c r="AU6" s="35">
        <f t="shared" si="3"/>
        <v>687.99</v>
      </c>
      <c r="AV6" s="35">
        <f t="shared" si="3"/>
        <v>655.75</v>
      </c>
      <c r="AW6" s="35">
        <f t="shared" si="3"/>
        <v>578.19000000000005</v>
      </c>
      <c r="AX6" s="35">
        <f t="shared" si="3"/>
        <v>638.35</v>
      </c>
      <c r="AY6" s="35">
        <f t="shared" si="3"/>
        <v>521.36</v>
      </c>
      <c r="AZ6" s="33" t="str">
        <f>IF(AZ7="-","【-】","【"&amp;SUBSTITUTE(TEXT(AZ7,"#,##0.00"),"-","△")&amp;"】")</f>
        <v>【462.72】</v>
      </c>
      <c r="BA6" s="35">
        <f t="shared" si="3"/>
        <v>92.65</v>
      </c>
      <c r="BB6" s="35">
        <f>BB7</f>
        <v>160.15</v>
      </c>
      <c r="BC6" s="35">
        <f>BC7</f>
        <v>153.33000000000001</v>
      </c>
      <c r="BD6" s="35">
        <f>BD7</f>
        <v>162</v>
      </c>
      <c r="BE6" s="35">
        <f t="shared" si="3"/>
        <v>148.28</v>
      </c>
      <c r="BF6" s="35">
        <f t="shared" si="3"/>
        <v>208.47</v>
      </c>
      <c r="BG6" s="35">
        <f t="shared" si="3"/>
        <v>193.85</v>
      </c>
      <c r="BH6" s="35">
        <f t="shared" si="3"/>
        <v>204.31</v>
      </c>
      <c r="BI6" s="35">
        <f t="shared" si="3"/>
        <v>214.2</v>
      </c>
      <c r="BJ6" s="35">
        <f t="shared" si="3"/>
        <v>242.32</v>
      </c>
      <c r="BK6" s="33" t="str">
        <f>IF(BK7="-","【-】","【"&amp;SUBSTITUTE(TEXT(BK7,"#,##0.00"),"-","△")&amp;"】")</f>
        <v>【233.92】</v>
      </c>
      <c r="BL6" s="35">
        <f t="shared" si="3"/>
        <v>136.13999999999999</v>
      </c>
      <c r="BM6" s="35">
        <f>BM7</f>
        <v>123.73</v>
      </c>
      <c r="BN6" s="35">
        <f>BN7</f>
        <v>131.76</v>
      </c>
      <c r="BO6" s="35">
        <f>BO7</f>
        <v>121.7</v>
      </c>
      <c r="BP6" s="35">
        <f t="shared" si="3"/>
        <v>132.19</v>
      </c>
      <c r="BQ6" s="35">
        <f t="shared" si="3"/>
        <v>105.71</v>
      </c>
      <c r="BR6" s="35">
        <f t="shared" si="3"/>
        <v>105.06</v>
      </c>
      <c r="BS6" s="35">
        <f t="shared" si="3"/>
        <v>106.98</v>
      </c>
      <c r="BT6" s="35">
        <f t="shared" si="3"/>
        <v>103.06</v>
      </c>
      <c r="BU6" s="35">
        <f t="shared" si="3"/>
        <v>100.74</v>
      </c>
      <c r="BV6" s="33" t="str">
        <f>IF(BV7="-","【-】","【"&amp;SUBSTITUTE(TEXT(BV7,"#,##0.00"),"-","△")&amp;"】")</f>
        <v>【112.31】</v>
      </c>
      <c r="BW6" s="35">
        <f t="shared" si="3"/>
        <v>10.51</v>
      </c>
      <c r="BX6" s="35">
        <f>BX7</f>
        <v>11.57</v>
      </c>
      <c r="BY6" s="35">
        <f>BY7</f>
        <v>10.86</v>
      </c>
      <c r="BZ6" s="35">
        <f>BZ7</f>
        <v>11.76</v>
      </c>
      <c r="CA6" s="35">
        <f t="shared" si="3"/>
        <v>10.83</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82.76</v>
      </c>
      <c r="CI6" s="35">
        <f>CI7</f>
        <v>77.45</v>
      </c>
      <c r="CJ6" s="35">
        <f>CJ7</f>
        <v>83.25</v>
      </c>
      <c r="CK6" s="35">
        <f>CK7</f>
        <v>85.18</v>
      </c>
      <c r="CL6" s="35">
        <f t="shared" si="5"/>
        <v>86.32</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89.48</v>
      </c>
      <c r="CT6" s="35">
        <f>CT7</f>
        <v>89.48</v>
      </c>
      <c r="CU6" s="35">
        <f>CU7</f>
        <v>89.48</v>
      </c>
      <c r="CV6" s="35">
        <f>CV7</f>
        <v>89.48</v>
      </c>
      <c r="CW6" s="35">
        <f t="shared" si="6"/>
        <v>89.48</v>
      </c>
      <c r="CX6" s="35">
        <f t="shared" si="6"/>
        <v>62.59</v>
      </c>
      <c r="CY6" s="35">
        <f t="shared" si="6"/>
        <v>61.76</v>
      </c>
      <c r="CZ6" s="35">
        <f t="shared" si="6"/>
        <v>62.75</v>
      </c>
      <c r="DA6" s="35">
        <f t="shared" si="6"/>
        <v>61.99</v>
      </c>
      <c r="DB6" s="35">
        <f t="shared" si="6"/>
        <v>62.26</v>
      </c>
      <c r="DC6" s="33" t="str">
        <f>IF(DC7="-","【-】","【"&amp;SUBSTITUTE(TEXT(DC7,"#,##0.00"),"-","△")&amp;"】")</f>
        <v>【76.67】</v>
      </c>
      <c r="DD6" s="35">
        <f t="shared" ref="DD6:DM6" si="7">DD7</f>
        <v>56</v>
      </c>
      <c r="DE6" s="35">
        <f>DE7</f>
        <v>57.29</v>
      </c>
      <c r="DF6" s="35">
        <f>DF7</f>
        <v>59.15</v>
      </c>
      <c r="DG6" s="35">
        <f>DG7</f>
        <v>53.03</v>
      </c>
      <c r="DH6" s="35">
        <f t="shared" si="7"/>
        <v>53.81</v>
      </c>
      <c r="DI6" s="35">
        <f t="shared" si="7"/>
        <v>55.25</v>
      </c>
      <c r="DJ6" s="35">
        <f t="shared" si="7"/>
        <v>57.11</v>
      </c>
      <c r="DK6" s="35">
        <f t="shared" si="7"/>
        <v>57.57</v>
      </c>
      <c r="DL6" s="35">
        <f t="shared" si="7"/>
        <v>57.63</v>
      </c>
      <c r="DM6" s="35">
        <f t="shared" si="7"/>
        <v>58.13</v>
      </c>
      <c r="DN6" s="33" t="str">
        <f>IF(DN7="-","【-】","【"&amp;SUBSTITUTE(TEXT(DN7,"#,##0.00"),"-","△")&amp;"】")</f>
        <v>【60.20】</v>
      </c>
      <c r="DO6" s="35">
        <f t="shared" ref="DO6:DX6" si="8">DO7</f>
        <v>49.86</v>
      </c>
      <c r="DP6" s="35">
        <f>DP7</f>
        <v>47.21</v>
      </c>
      <c r="DQ6" s="35">
        <f>DQ7</f>
        <v>45.76</v>
      </c>
      <c r="DR6" s="35">
        <f>DR7</f>
        <v>44.55</v>
      </c>
      <c r="DS6" s="35">
        <f t="shared" si="8"/>
        <v>44.55</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2.64</v>
      </c>
      <c r="EB6" s="35">
        <f>EB7</f>
        <v>1.45</v>
      </c>
      <c r="EC6" s="35">
        <f>EC7</f>
        <v>0.71</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52080</v>
      </c>
      <c r="L7" s="37" t="s">
        <v>96</v>
      </c>
      <c r="M7" s="38">
        <v>1</v>
      </c>
      <c r="N7" s="38">
        <v>44953</v>
      </c>
      <c r="O7" s="39" t="s">
        <v>97</v>
      </c>
      <c r="P7" s="39">
        <v>83.7</v>
      </c>
      <c r="Q7" s="38">
        <v>3</v>
      </c>
      <c r="R7" s="38">
        <v>46600</v>
      </c>
      <c r="S7" s="37" t="s">
        <v>98</v>
      </c>
      <c r="T7" s="40">
        <v>138.19999999999999</v>
      </c>
      <c r="U7" s="40">
        <v>125.6</v>
      </c>
      <c r="V7" s="40">
        <v>133.76</v>
      </c>
      <c r="W7" s="40">
        <v>125.01</v>
      </c>
      <c r="X7" s="40">
        <v>135.18</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2582.62</v>
      </c>
      <c r="AQ7" s="40">
        <v>1554.67</v>
      </c>
      <c r="AR7" s="40">
        <v>2358.14</v>
      </c>
      <c r="AS7" s="40">
        <v>1535.35</v>
      </c>
      <c r="AT7" s="40">
        <v>1815.14</v>
      </c>
      <c r="AU7" s="40">
        <v>687.99</v>
      </c>
      <c r="AV7" s="40">
        <v>655.75</v>
      </c>
      <c r="AW7" s="40">
        <v>578.19000000000005</v>
      </c>
      <c r="AX7" s="40">
        <v>638.35</v>
      </c>
      <c r="AY7" s="40">
        <v>521.36</v>
      </c>
      <c r="AZ7" s="40">
        <v>462.72</v>
      </c>
      <c r="BA7" s="40">
        <v>92.65</v>
      </c>
      <c r="BB7" s="40">
        <v>160.15</v>
      </c>
      <c r="BC7" s="40">
        <v>153.33000000000001</v>
      </c>
      <c r="BD7" s="40">
        <v>162</v>
      </c>
      <c r="BE7" s="40">
        <v>148.28</v>
      </c>
      <c r="BF7" s="40">
        <v>208.47</v>
      </c>
      <c r="BG7" s="40">
        <v>193.85</v>
      </c>
      <c r="BH7" s="40">
        <v>204.31</v>
      </c>
      <c r="BI7" s="40">
        <v>214.2</v>
      </c>
      <c r="BJ7" s="40">
        <v>242.32</v>
      </c>
      <c r="BK7" s="40">
        <v>233.92</v>
      </c>
      <c r="BL7" s="40">
        <v>136.13999999999999</v>
      </c>
      <c r="BM7" s="40">
        <v>123.73</v>
      </c>
      <c r="BN7" s="40">
        <v>131.76</v>
      </c>
      <c r="BO7" s="40">
        <v>121.7</v>
      </c>
      <c r="BP7" s="40">
        <v>132.19</v>
      </c>
      <c r="BQ7" s="40">
        <v>105.71</v>
      </c>
      <c r="BR7" s="40">
        <v>105.06</v>
      </c>
      <c r="BS7" s="40">
        <v>106.98</v>
      </c>
      <c r="BT7" s="40">
        <v>103.06</v>
      </c>
      <c r="BU7" s="40">
        <v>100.74</v>
      </c>
      <c r="BV7" s="40">
        <v>112.31</v>
      </c>
      <c r="BW7" s="40">
        <v>10.51</v>
      </c>
      <c r="BX7" s="40">
        <v>11.57</v>
      </c>
      <c r="BY7" s="40">
        <v>10.86</v>
      </c>
      <c r="BZ7" s="40">
        <v>11.76</v>
      </c>
      <c r="CA7" s="40">
        <v>10.83</v>
      </c>
      <c r="CB7" s="40">
        <v>25.98</v>
      </c>
      <c r="CC7" s="40">
        <v>26.84</v>
      </c>
      <c r="CD7" s="40">
        <v>26.08</v>
      </c>
      <c r="CE7" s="40">
        <v>26.92</v>
      </c>
      <c r="CF7" s="40">
        <v>27.33</v>
      </c>
      <c r="CG7" s="40">
        <v>19.07</v>
      </c>
      <c r="CH7" s="40">
        <v>82.76</v>
      </c>
      <c r="CI7" s="40">
        <v>77.45</v>
      </c>
      <c r="CJ7" s="40">
        <v>83.25</v>
      </c>
      <c r="CK7" s="40">
        <v>85.18</v>
      </c>
      <c r="CL7" s="40">
        <v>86.32</v>
      </c>
      <c r="CM7" s="40">
        <v>40.67</v>
      </c>
      <c r="CN7" s="40">
        <v>40.89</v>
      </c>
      <c r="CO7" s="40">
        <v>41.59</v>
      </c>
      <c r="CP7" s="40">
        <v>40.29</v>
      </c>
      <c r="CQ7" s="40">
        <v>40.409999999999997</v>
      </c>
      <c r="CR7" s="40">
        <v>54.01</v>
      </c>
      <c r="CS7" s="40">
        <v>89.48</v>
      </c>
      <c r="CT7" s="40">
        <v>89.48</v>
      </c>
      <c r="CU7" s="40">
        <v>89.48</v>
      </c>
      <c r="CV7" s="40">
        <v>89.48</v>
      </c>
      <c r="CW7" s="40">
        <v>89.48</v>
      </c>
      <c r="CX7" s="40">
        <v>62.59</v>
      </c>
      <c r="CY7" s="40">
        <v>61.76</v>
      </c>
      <c r="CZ7" s="40">
        <v>62.75</v>
      </c>
      <c r="DA7" s="40">
        <v>61.99</v>
      </c>
      <c r="DB7" s="40">
        <v>62.26</v>
      </c>
      <c r="DC7" s="40">
        <v>76.67</v>
      </c>
      <c r="DD7" s="40">
        <v>56</v>
      </c>
      <c r="DE7" s="40">
        <v>57.29</v>
      </c>
      <c r="DF7" s="40">
        <v>59.15</v>
      </c>
      <c r="DG7" s="40">
        <v>53.03</v>
      </c>
      <c r="DH7" s="40">
        <v>53.81</v>
      </c>
      <c r="DI7" s="40">
        <v>55.25</v>
      </c>
      <c r="DJ7" s="40">
        <v>57.11</v>
      </c>
      <c r="DK7" s="40">
        <v>57.57</v>
      </c>
      <c r="DL7" s="40">
        <v>57.63</v>
      </c>
      <c r="DM7" s="40">
        <v>58.13</v>
      </c>
      <c r="DN7" s="40">
        <v>60.2</v>
      </c>
      <c r="DO7" s="40">
        <v>49.86</v>
      </c>
      <c r="DP7" s="40">
        <v>47.21</v>
      </c>
      <c r="DQ7" s="40">
        <v>45.76</v>
      </c>
      <c r="DR7" s="40">
        <v>44.55</v>
      </c>
      <c r="DS7" s="40">
        <v>44.55</v>
      </c>
      <c r="DT7" s="40">
        <v>44.05</v>
      </c>
      <c r="DU7" s="40">
        <v>51.87</v>
      </c>
      <c r="DV7" s="40">
        <v>52.33</v>
      </c>
      <c r="DW7" s="40">
        <v>52.35</v>
      </c>
      <c r="DX7" s="40">
        <v>53.69</v>
      </c>
      <c r="DY7" s="40">
        <v>48.27</v>
      </c>
      <c r="DZ7" s="40">
        <v>0</v>
      </c>
      <c r="EA7" s="40">
        <v>2.64</v>
      </c>
      <c r="EB7" s="40">
        <v>1.45</v>
      </c>
      <c r="EC7" s="40">
        <v>0.71</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138.19999999999999</v>
      </c>
      <c r="V11" s="48">
        <f>IF(U6="-",NA(),U6)</f>
        <v>125.6</v>
      </c>
      <c r="W11" s="48">
        <f>IF(V6="-",NA(),V6)</f>
        <v>133.76</v>
      </c>
      <c r="X11" s="48">
        <f>IF(W6="-",NA(),W6)</f>
        <v>125.01</v>
      </c>
      <c r="Y11" s="48">
        <f>IF(X6="-",NA(),X6)</f>
        <v>135.18</v>
      </c>
      <c r="AE11" s="47" t="s">
        <v>23</v>
      </c>
      <c r="AF11" s="48">
        <f>IF(AE6="-",NA(),AE6)</f>
        <v>0</v>
      </c>
      <c r="AG11" s="48">
        <f>IF(AF6="-",NA(),AF6)</f>
        <v>0</v>
      </c>
      <c r="AH11" s="48">
        <f>IF(AG6="-",NA(),AG6)</f>
        <v>0</v>
      </c>
      <c r="AI11" s="48">
        <f>IF(AH6="-",NA(),AH6)</f>
        <v>0</v>
      </c>
      <c r="AJ11" s="48">
        <f>IF(AI6="-",NA(),AI6)</f>
        <v>0</v>
      </c>
      <c r="AP11" s="47" t="s">
        <v>23</v>
      </c>
      <c r="AQ11" s="48">
        <f>IF(AP6="-",NA(),AP6)</f>
        <v>2582.62</v>
      </c>
      <c r="AR11" s="48">
        <f>IF(AQ6="-",NA(),AQ6)</f>
        <v>1554.67</v>
      </c>
      <c r="AS11" s="48">
        <f>IF(AR6="-",NA(),AR6)</f>
        <v>2358.14</v>
      </c>
      <c r="AT11" s="48">
        <f>IF(AS6="-",NA(),AS6)</f>
        <v>1535.35</v>
      </c>
      <c r="AU11" s="48">
        <f>IF(AT6="-",NA(),AT6)</f>
        <v>1815.14</v>
      </c>
      <c r="BA11" s="47" t="s">
        <v>23</v>
      </c>
      <c r="BB11" s="48">
        <f>IF(BA6="-",NA(),BA6)</f>
        <v>92.65</v>
      </c>
      <c r="BC11" s="48">
        <f>IF(BB6="-",NA(),BB6)</f>
        <v>160.15</v>
      </c>
      <c r="BD11" s="48">
        <f>IF(BC6="-",NA(),BC6)</f>
        <v>153.33000000000001</v>
      </c>
      <c r="BE11" s="48">
        <f>IF(BD6="-",NA(),BD6)</f>
        <v>162</v>
      </c>
      <c r="BF11" s="48">
        <f>IF(BE6="-",NA(),BE6)</f>
        <v>148.28</v>
      </c>
      <c r="BL11" s="47" t="s">
        <v>23</v>
      </c>
      <c r="BM11" s="48">
        <f>IF(BL6="-",NA(),BL6)</f>
        <v>136.13999999999999</v>
      </c>
      <c r="BN11" s="48">
        <f>IF(BM6="-",NA(),BM6)</f>
        <v>123.73</v>
      </c>
      <c r="BO11" s="48">
        <f>IF(BN6="-",NA(),BN6)</f>
        <v>131.76</v>
      </c>
      <c r="BP11" s="48">
        <f>IF(BO6="-",NA(),BO6)</f>
        <v>121.7</v>
      </c>
      <c r="BQ11" s="48">
        <f>IF(BP6="-",NA(),BP6)</f>
        <v>132.19</v>
      </c>
      <c r="BW11" s="47" t="s">
        <v>23</v>
      </c>
      <c r="BX11" s="48">
        <f>IF(BW6="-",NA(),BW6)</f>
        <v>10.51</v>
      </c>
      <c r="BY11" s="48">
        <f>IF(BX6="-",NA(),BX6)</f>
        <v>11.57</v>
      </c>
      <c r="BZ11" s="48">
        <f>IF(BY6="-",NA(),BY6)</f>
        <v>10.86</v>
      </c>
      <c r="CA11" s="48">
        <f>IF(BZ6="-",NA(),BZ6)</f>
        <v>11.76</v>
      </c>
      <c r="CB11" s="48">
        <f>IF(CA6="-",NA(),CA6)</f>
        <v>10.83</v>
      </c>
      <c r="CH11" s="47" t="s">
        <v>23</v>
      </c>
      <c r="CI11" s="48">
        <f>IF(CH6="-",NA(),CH6)</f>
        <v>82.76</v>
      </c>
      <c r="CJ11" s="48">
        <f>IF(CI6="-",NA(),CI6)</f>
        <v>77.45</v>
      </c>
      <c r="CK11" s="48">
        <f>IF(CJ6="-",NA(),CJ6)</f>
        <v>83.25</v>
      </c>
      <c r="CL11" s="48">
        <f>IF(CK6="-",NA(),CK6)</f>
        <v>85.18</v>
      </c>
      <c r="CM11" s="48">
        <f>IF(CL6="-",NA(),CL6)</f>
        <v>86.32</v>
      </c>
      <c r="CS11" s="47" t="s">
        <v>23</v>
      </c>
      <c r="CT11" s="48">
        <f>IF(CS6="-",NA(),CS6)</f>
        <v>89.48</v>
      </c>
      <c r="CU11" s="48">
        <f>IF(CT6="-",NA(),CT6)</f>
        <v>89.48</v>
      </c>
      <c r="CV11" s="48">
        <f>IF(CU6="-",NA(),CU6)</f>
        <v>89.48</v>
      </c>
      <c r="CW11" s="48">
        <f>IF(CV6="-",NA(),CV6)</f>
        <v>89.48</v>
      </c>
      <c r="CX11" s="48">
        <f>IF(CW6="-",NA(),CW6)</f>
        <v>89.48</v>
      </c>
      <c r="DD11" s="47" t="s">
        <v>23</v>
      </c>
      <c r="DE11" s="48">
        <f>IF(DD6="-",NA(),DD6)</f>
        <v>56</v>
      </c>
      <c r="DF11" s="48">
        <f>IF(DE6="-",NA(),DE6)</f>
        <v>57.29</v>
      </c>
      <c r="DG11" s="48">
        <f>IF(DF6="-",NA(),DF6)</f>
        <v>59.15</v>
      </c>
      <c r="DH11" s="48">
        <f>IF(DG6="-",NA(),DG6)</f>
        <v>53.03</v>
      </c>
      <c r="DI11" s="48">
        <f>IF(DH6="-",NA(),DH6)</f>
        <v>53.81</v>
      </c>
      <c r="DO11" s="47" t="s">
        <v>23</v>
      </c>
      <c r="DP11" s="48">
        <f>IF(DO6="-",NA(),DO6)</f>
        <v>49.86</v>
      </c>
      <c r="DQ11" s="48">
        <f>IF(DP6="-",NA(),DP6)</f>
        <v>47.21</v>
      </c>
      <c r="DR11" s="48">
        <f>IF(DQ6="-",NA(),DQ6)</f>
        <v>45.76</v>
      </c>
      <c r="DS11" s="48">
        <f>IF(DR6="-",NA(),DR6)</f>
        <v>44.55</v>
      </c>
      <c r="DT11" s="48">
        <f>IF(DS6="-",NA(),DS6)</f>
        <v>44.55</v>
      </c>
      <c r="DZ11" s="47" t="s">
        <v>23</v>
      </c>
      <c r="EA11" s="48">
        <f>IF(DZ6="-",NA(),DZ6)</f>
        <v>0</v>
      </c>
      <c r="EB11" s="48">
        <f>IF(EA6="-",NA(),EA6)</f>
        <v>2.64</v>
      </c>
      <c r="EC11" s="48">
        <f>IF(EB6="-",NA(),EB6)</f>
        <v>1.45</v>
      </c>
      <c r="ED11" s="48">
        <f>IF(EC6="-",NA(),EC6)</f>
        <v>0.71</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2022-12-01T02:36:17Z</dcterms:created>
  <dcterms:modified xsi:type="dcterms:W3CDTF">2023-01-30T00:18:55Z</dcterms:modified>
  <cp:category/>
</cp:coreProperties>
</file>