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年齢別男女人口\"/>
    </mc:Choice>
  </mc:AlternateContent>
  <bookViews>
    <workbookView xWindow="11175" yWindow="60" windowWidth="12285" windowHeight="10305" firstSheet="1" activeTab="1"/>
  </bookViews>
  <sheets>
    <sheet name="HP用町丁別" sheetId="4" state="hidden" r:id="rId1"/>
    <sheet name="3月末" sheetId="10" r:id="rId2"/>
  </sheets>
  <definedNames>
    <definedName name="_A" localSheetId="1">#REF!</definedName>
    <definedName name="_A">#REF!</definedName>
    <definedName name="_B" localSheetId="1">#REF!</definedName>
    <definedName name="_B">#REF!</definedName>
    <definedName name="HTML_CodePage" hidden="1">932</definedName>
    <definedName name="HTML_Control" localSheetId="1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1">'3月末'!$A$1:$M$52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L46" i="10" l="1"/>
  <c r="K46" i="10"/>
  <c r="J46" i="10"/>
  <c r="I46" i="10"/>
  <c r="H46" i="10"/>
  <c r="F46" i="10"/>
  <c r="E46" i="10"/>
  <c r="D46" i="10"/>
  <c r="C46" i="10"/>
  <c r="B46" i="10"/>
  <c r="M45" i="10"/>
  <c r="G45" i="10"/>
  <c r="M44" i="10"/>
  <c r="G44" i="10"/>
  <c r="L42" i="10"/>
  <c r="K42" i="10"/>
  <c r="J42" i="10"/>
  <c r="I42" i="10"/>
  <c r="H42" i="10"/>
  <c r="F42" i="10"/>
  <c r="E42" i="10"/>
  <c r="D42" i="10"/>
  <c r="C42" i="10"/>
  <c r="B42" i="10"/>
  <c r="M41" i="10"/>
  <c r="G41" i="10"/>
  <c r="M40" i="10"/>
  <c r="M42" i="10" s="1"/>
  <c r="G40" i="10"/>
  <c r="L38" i="10"/>
  <c r="K38" i="10"/>
  <c r="J38" i="10"/>
  <c r="I38" i="10"/>
  <c r="H38" i="10"/>
  <c r="F38" i="10"/>
  <c r="E38" i="10"/>
  <c r="D38" i="10"/>
  <c r="C38" i="10"/>
  <c r="B38" i="10"/>
  <c r="M37" i="10"/>
  <c r="G37" i="10"/>
  <c r="M36" i="10"/>
  <c r="M38" i="10" s="1"/>
  <c r="G36" i="10"/>
  <c r="L34" i="10"/>
  <c r="K34" i="10"/>
  <c r="J34" i="10"/>
  <c r="I34" i="10"/>
  <c r="H34" i="10"/>
  <c r="F34" i="10"/>
  <c r="E34" i="10"/>
  <c r="D34" i="10"/>
  <c r="C34" i="10"/>
  <c r="B34" i="10"/>
  <c r="M33" i="10"/>
  <c r="G33" i="10"/>
  <c r="M32" i="10"/>
  <c r="G32" i="10"/>
  <c r="L30" i="10"/>
  <c r="K30" i="10"/>
  <c r="J30" i="10"/>
  <c r="I30" i="10"/>
  <c r="H30" i="10"/>
  <c r="F30" i="10"/>
  <c r="E30" i="10"/>
  <c r="D30" i="10"/>
  <c r="C30" i="10"/>
  <c r="B30" i="10"/>
  <c r="M29" i="10"/>
  <c r="M30" i="10" s="1"/>
  <c r="G29" i="10"/>
  <c r="M28" i="10"/>
  <c r="G28" i="10"/>
  <c r="L26" i="10"/>
  <c r="K26" i="10"/>
  <c r="J26" i="10"/>
  <c r="I26" i="10"/>
  <c r="H26" i="10"/>
  <c r="F26" i="10"/>
  <c r="E26" i="10"/>
  <c r="D26" i="10"/>
  <c r="C26" i="10"/>
  <c r="B26" i="10"/>
  <c r="M25" i="10"/>
  <c r="M26" i="10" s="1"/>
  <c r="G25" i="10"/>
  <c r="M24" i="10"/>
  <c r="G24" i="10"/>
  <c r="L22" i="10"/>
  <c r="K22" i="10"/>
  <c r="J22" i="10"/>
  <c r="I22" i="10"/>
  <c r="H22" i="10"/>
  <c r="F22" i="10"/>
  <c r="E22" i="10"/>
  <c r="D22" i="10"/>
  <c r="C22" i="10"/>
  <c r="B22" i="10"/>
  <c r="M21" i="10"/>
  <c r="G21" i="10"/>
  <c r="M20" i="10"/>
  <c r="G20" i="10"/>
  <c r="G22" i="10" s="1"/>
  <c r="L18" i="10"/>
  <c r="K18" i="10"/>
  <c r="J18" i="10"/>
  <c r="I18" i="10"/>
  <c r="H18" i="10"/>
  <c r="F18" i="10"/>
  <c r="E18" i="10"/>
  <c r="D18" i="10"/>
  <c r="C18" i="10"/>
  <c r="B18" i="10"/>
  <c r="M17" i="10"/>
  <c r="G17" i="10"/>
  <c r="M16" i="10"/>
  <c r="G16" i="10"/>
  <c r="L14" i="10"/>
  <c r="K14" i="10"/>
  <c r="J14" i="10"/>
  <c r="I14" i="10"/>
  <c r="H14" i="10"/>
  <c r="F14" i="10"/>
  <c r="E14" i="10"/>
  <c r="D14" i="10"/>
  <c r="C14" i="10"/>
  <c r="B14" i="10"/>
  <c r="M13" i="10"/>
  <c r="M14" i="10" s="1"/>
  <c r="G13" i="10"/>
  <c r="M12" i="10"/>
  <c r="G12" i="10"/>
  <c r="L10" i="10"/>
  <c r="K10" i="10"/>
  <c r="J10" i="10"/>
  <c r="I10" i="10"/>
  <c r="H10" i="10"/>
  <c r="F10" i="10"/>
  <c r="E10" i="10"/>
  <c r="D10" i="10"/>
  <c r="C10" i="10"/>
  <c r="B10" i="10"/>
  <c r="M9" i="10"/>
  <c r="G9" i="10"/>
  <c r="M8" i="10"/>
  <c r="G8" i="10"/>
  <c r="L6" i="10"/>
  <c r="K6" i="10"/>
  <c r="J6" i="10"/>
  <c r="I6" i="10"/>
  <c r="H6" i="10"/>
  <c r="F6" i="10"/>
  <c r="E6" i="10"/>
  <c r="D6" i="10"/>
  <c r="C6" i="10"/>
  <c r="B6" i="10"/>
  <c r="M5" i="10"/>
  <c r="M6" i="10" s="1"/>
  <c r="G5" i="10"/>
  <c r="M4" i="10"/>
  <c r="G4" i="10"/>
  <c r="M46" i="10" l="1"/>
  <c r="G46" i="10"/>
  <c r="G42" i="10"/>
  <c r="G38" i="10"/>
  <c r="M34" i="10"/>
  <c r="G34" i="10"/>
  <c r="F50" i="10"/>
  <c r="L50" i="10"/>
  <c r="G30" i="10"/>
  <c r="G26" i="10"/>
  <c r="M22" i="10"/>
  <c r="M18" i="10"/>
  <c r="G18" i="10"/>
  <c r="D51" i="10"/>
  <c r="D50" i="10"/>
  <c r="G14" i="10"/>
  <c r="B51" i="10"/>
  <c r="G10" i="10"/>
  <c r="B50" i="10"/>
  <c r="G6" i="10"/>
  <c r="J50" i="10"/>
  <c r="J51" i="10"/>
  <c r="L51" i="10"/>
  <c r="F51" i="10"/>
  <c r="M10" i="10"/>
  <c r="E212" i="4"/>
  <c r="D212" i="4"/>
  <c r="C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C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C198" i="4"/>
  <c r="E199" i="4"/>
  <c r="E200" i="4"/>
  <c r="E201" i="4"/>
  <c r="E202" i="4"/>
  <c r="E203" i="4"/>
  <c r="E204" i="4"/>
  <c r="E205" i="4"/>
  <c r="E206" i="4"/>
  <c r="E207" i="4"/>
  <c r="E208" i="4"/>
  <c r="E141" i="4"/>
  <c r="E140" i="4"/>
  <c r="E209" i="4"/>
  <c r="D142" i="4"/>
  <c r="C142" i="4"/>
  <c r="D143" i="4"/>
  <c r="C143" i="4"/>
  <c r="D144" i="4"/>
  <c r="C144" i="4"/>
  <c r="D146" i="4"/>
  <c r="D147" i="4"/>
  <c r="C147" i="4"/>
  <c r="D148" i="4"/>
  <c r="D149" i="4"/>
  <c r="D150" i="4"/>
  <c r="D151" i="4"/>
  <c r="C151" i="4"/>
  <c r="D152" i="4"/>
  <c r="C152" i="4"/>
  <c r="D153" i="4"/>
  <c r="D154" i="4"/>
  <c r="D155" i="4"/>
  <c r="D156" i="4"/>
  <c r="C156" i="4"/>
  <c r="D157" i="4"/>
  <c r="C157" i="4"/>
  <c r="D158" i="4"/>
  <c r="D159" i="4"/>
  <c r="C159" i="4"/>
  <c r="D160" i="4"/>
  <c r="C160" i="4"/>
  <c r="D161" i="4"/>
  <c r="D162" i="4"/>
  <c r="D163" i="4"/>
  <c r="C163" i="4"/>
  <c r="D164" i="4"/>
  <c r="D165" i="4"/>
  <c r="D166" i="4"/>
  <c r="D167" i="4"/>
  <c r="D168" i="4"/>
  <c r="C168" i="4"/>
  <c r="D169" i="4"/>
  <c r="D170" i="4"/>
  <c r="D171" i="4"/>
  <c r="D172" i="4"/>
  <c r="C172" i="4"/>
  <c r="D173" i="4"/>
  <c r="C173" i="4"/>
  <c r="D174" i="4"/>
  <c r="C174" i="4"/>
  <c r="D175" i="4"/>
  <c r="C175" i="4"/>
  <c r="D176" i="4"/>
  <c r="C176" i="4"/>
  <c r="D177" i="4"/>
  <c r="C177" i="4"/>
  <c r="D178" i="4"/>
  <c r="D179" i="4"/>
  <c r="C179" i="4"/>
  <c r="D180" i="4"/>
  <c r="D181" i="4"/>
  <c r="C181" i="4"/>
  <c r="D182" i="4"/>
  <c r="D183" i="4"/>
  <c r="C183" i="4"/>
  <c r="D184" i="4"/>
  <c r="C184" i="4"/>
  <c r="D185" i="4"/>
  <c r="C185" i="4"/>
  <c r="D186" i="4"/>
  <c r="C186" i="4"/>
  <c r="D187" i="4"/>
  <c r="D188" i="4"/>
  <c r="C188" i="4"/>
  <c r="D189" i="4"/>
  <c r="D190" i="4"/>
  <c r="D191" i="4"/>
  <c r="C191" i="4"/>
  <c r="D192" i="4"/>
  <c r="D193" i="4"/>
  <c r="C193" i="4"/>
  <c r="D194" i="4"/>
  <c r="D195" i="4"/>
  <c r="C195" i="4"/>
  <c r="D196" i="4"/>
  <c r="D197" i="4"/>
  <c r="D198" i="4"/>
  <c r="D199" i="4"/>
  <c r="C199" i="4"/>
  <c r="D200" i="4"/>
  <c r="D201" i="4"/>
  <c r="D202" i="4"/>
  <c r="D203" i="4"/>
  <c r="C203" i="4"/>
  <c r="D204" i="4"/>
  <c r="D205" i="4"/>
  <c r="D206" i="4"/>
  <c r="D207" i="4"/>
  <c r="C207" i="4"/>
  <c r="D208" i="4"/>
  <c r="D141" i="4"/>
  <c r="C141" i="4"/>
  <c r="D140" i="4"/>
  <c r="D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C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/>
  <c r="D86" i="4"/>
  <c r="D87" i="4"/>
  <c r="C87" i="4"/>
  <c r="D88" i="4"/>
  <c r="D89" i="4"/>
  <c r="C89" i="4"/>
  <c r="D90" i="4"/>
  <c r="D91" i="4"/>
  <c r="C91" i="4"/>
  <c r="D92" i="4"/>
  <c r="C92" i="4"/>
  <c r="D93" i="4"/>
  <c r="C93" i="4"/>
  <c r="D95" i="4"/>
  <c r="D96" i="4"/>
  <c r="D97" i="4"/>
  <c r="C97" i="4"/>
  <c r="D98" i="4"/>
  <c r="D99" i="4"/>
  <c r="D100" i="4"/>
  <c r="D101" i="4"/>
  <c r="C101" i="4"/>
  <c r="D102" i="4"/>
  <c r="D103" i="4"/>
  <c r="D104" i="4"/>
  <c r="D105" i="4"/>
  <c r="C105" i="4"/>
  <c r="D106" i="4"/>
  <c r="D107" i="4"/>
  <c r="D108" i="4"/>
  <c r="C108" i="4"/>
  <c r="D109" i="4"/>
  <c r="C109" i="4"/>
  <c r="D110" i="4"/>
  <c r="D111" i="4"/>
  <c r="D112" i="4"/>
  <c r="C112" i="4"/>
  <c r="D113" i="4"/>
  <c r="C113" i="4"/>
  <c r="D114" i="4"/>
  <c r="D115" i="4"/>
  <c r="C115" i="4"/>
  <c r="D116" i="4"/>
  <c r="C116" i="4"/>
  <c r="D117" i="4"/>
  <c r="C117" i="4"/>
  <c r="D119" i="4"/>
  <c r="C119" i="4"/>
  <c r="D120" i="4"/>
  <c r="C120" i="4"/>
  <c r="D121" i="4"/>
  <c r="D122" i="4"/>
  <c r="C122" i="4"/>
  <c r="D123" i="4"/>
  <c r="D124" i="4"/>
  <c r="D126" i="4"/>
  <c r="D127" i="4"/>
  <c r="C127" i="4"/>
  <c r="D128" i="4"/>
  <c r="C128" i="4"/>
  <c r="D129" i="4"/>
  <c r="D130" i="4"/>
  <c r="D132" i="4"/>
  <c r="D133" i="4"/>
  <c r="C133" i="4"/>
  <c r="D134" i="4"/>
  <c r="C134" i="4"/>
  <c r="D85" i="4"/>
  <c r="D67" i="4"/>
  <c r="C67" i="4"/>
  <c r="D68" i="4"/>
  <c r="C68" i="4"/>
  <c r="D69" i="4"/>
  <c r="C69" i="4"/>
  <c r="D70" i="4"/>
  <c r="D71" i="4"/>
  <c r="C71" i="4"/>
  <c r="D72" i="4"/>
  <c r="C72" i="4"/>
  <c r="D73" i="4"/>
  <c r="C73" i="4"/>
  <c r="D74" i="4"/>
  <c r="D75" i="4"/>
  <c r="C75" i="4"/>
  <c r="D76" i="4"/>
  <c r="C76" i="4"/>
  <c r="D77" i="4"/>
  <c r="C77" i="4"/>
  <c r="D78" i="4"/>
  <c r="D79" i="4"/>
  <c r="C79" i="4"/>
  <c r="D80" i="4"/>
  <c r="C80" i="4"/>
  <c r="D81" i="4"/>
  <c r="C81" i="4"/>
  <c r="D82" i="4"/>
  <c r="D83" i="4"/>
  <c r="C83" i="4"/>
  <c r="D84" i="4"/>
  <c r="C84" i="4"/>
  <c r="D66" i="4"/>
  <c r="C66" i="4"/>
  <c r="C13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C17" i="4"/>
  <c r="E18" i="4"/>
  <c r="E19" i="4"/>
  <c r="E20" i="4"/>
  <c r="E21" i="4"/>
  <c r="C21" i="4"/>
  <c r="E22" i="4"/>
  <c r="E23" i="4"/>
  <c r="E24" i="4"/>
  <c r="E25" i="4"/>
  <c r="E26" i="4"/>
  <c r="E27" i="4"/>
  <c r="E28" i="4"/>
  <c r="E29" i="4"/>
  <c r="E30" i="4"/>
  <c r="E31" i="4"/>
  <c r="E32" i="4"/>
  <c r="E33" i="4"/>
  <c r="C33" i="4"/>
  <c r="E34" i="4"/>
  <c r="E35" i="4"/>
  <c r="E36" i="4"/>
  <c r="E37" i="4"/>
  <c r="C37" i="4"/>
  <c r="E38" i="4"/>
  <c r="E39" i="4"/>
  <c r="E40" i="4"/>
  <c r="E41" i="4"/>
  <c r="E43" i="4"/>
  <c r="E44" i="4"/>
  <c r="E45" i="4"/>
  <c r="C45" i="4"/>
  <c r="E46" i="4"/>
  <c r="E47" i="4"/>
  <c r="E48" i="4"/>
  <c r="E49" i="4"/>
  <c r="E50" i="4"/>
  <c r="C50" i="4"/>
  <c r="E51" i="4"/>
  <c r="E52" i="4"/>
  <c r="E53" i="4"/>
  <c r="E54" i="4"/>
  <c r="E55" i="4"/>
  <c r="E56" i="4"/>
  <c r="E57" i="4"/>
  <c r="E58" i="4"/>
  <c r="E4" i="4"/>
  <c r="E62" i="4"/>
  <c r="D5" i="4"/>
  <c r="D6" i="4"/>
  <c r="C6" i="4"/>
  <c r="D7" i="4"/>
  <c r="C7" i="4"/>
  <c r="D8" i="4"/>
  <c r="C8" i="4"/>
  <c r="D9" i="4"/>
  <c r="D10" i="4"/>
  <c r="C10" i="4"/>
  <c r="D11" i="4"/>
  <c r="C11" i="4"/>
  <c r="D12" i="4"/>
  <c r="D13" i="4"/>
  <c r="D14" i="4"/>
  <c r="C14" i="4"/>
  <c r="D15" i="4"/>
  <c r="C15" i="4"/>
  <c r="D16" i="4"/>
  <c r="D17" i="4"/>
  <c r="D18" i="4"/>
  <c r="C18" i="4"/>
  <c r="D19" i="4"/>
  <c r="C19" i="4"/>
  <c r="D20" i="4"/>
  <c r="D21" i="4"/>
  <c r="D22" i="4"/>
  <c r="C22" i="4"/>
  <c r="D23" i="4"/>
  <c r="C23" i="4"/>
  <c r="D24" i="4"/>
  <c r="C24" i="4"/>
  <c r="D25" i="4"/>
  <c r="D26" i="4"/>
  <c r="C26" i="4"/>
  <c r="D27" i="4"/>
  <c r="C27" i="4"/>
  <c r="D28" i="4"/>
  <c r="C28" i="4"/>
  <c r="D29" i="4"/>
  <c r="D30" i="4"/>
  <c r="C30" i="4"/>
  <c r="D31" i="4"/>
  <c r="C31" i="4"/>
  <c r="D32" i="4"/>
  <c r="D33" i="4"/>
  <c r="D34" i="4"/>
  <c r="C34" i="4"/>
  <c r="D35" i="4"/>
  <c r="C35" i="4"/>
  <c r="D36" i="4"/>
  <c r="D37" i="4"/>
  <c r="D38" i="4"/>
  <c r="C38" i="4"/>
  <c r="D39" i="4"/>
  <c r="C39" i="4"/>
  <c r="D40" i="4"/>
  <c r="C40" i="4"/>
  <c r="D41" i="4"/>
  <c r="D43" i="4"/>
  <c r="C43" i="4"/>
  <c r="D44" i="4"/>
  <c r="C44" i="4"/>
  <c r="D45" i="4"/>
  <c r="D46" i="4"/>
  <c r="D47" i="4"/>
  <c r="C47" i="4"/>
  <c r="D48" i="4"/>
  <c r="C48" i="4"/>
  <c r="D49" i="4"/>
  <c r="D50" i="4"/>
  <c r="D51" i="4"/>
  <c r="C51" i="4"/>
  <c r="D52" i="4"/>
  <c r="C52" i="4"/>
  <c r="D53" i="4"/>
  <c r="C53" i="4"/>
  <c r="D54" i="4"/>
  <c r="D55" i="4"/>
  <c r="C55" i="4"/>
  <c r="D56" i="4"/>
  <c r="C56" i="4"/>
  <c r="D57" i="4"/>
  <c r="D58" i="4"/>
  <c r="C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B214" i="4"/>
  <c r="C4" i="4"/>
  <c r="C62" i="4"/>
  <c r="C54" i="4"/>
  <c r="D136" i="4"/>
  <c r="E214" i="4"/>
  <c r="C104" i="4"/>
  <c r="C100" i="4"/>
  <c r="C96" i="4"/>
  <c r="C88" i="4"/>
  <c r="C206" i="4"/>
  <c r="C202" i="4"/>
  <c r="C182" i="4"/>
  <c r="C170" i="4"/>
  <c r="C166" i="4"/>
  <c r="C154" i="4"/>
  <c r="C189" i="4"/>
  <c r="C57" i="4"/>
  <c r="C49" i="4"/>
  <c r="C36" i="4"/>
  <c r="C20" i="4"/>
  <c r="C16" i="4"/>
  <c r="C130" i="4"/>
  <c r="C103" i="4"/>
  <c r="C99" i="4"/>
  <c r="C114" i="4"/>
  <c r="C110" i="4"/>
  <c r="C106" i="4"/>
  <c r="C98" i="4"/>
  <c r="C90" i="4"/>
  <c r="C86" i="4"/>
  <c r="C169" i="4"/>
  <c r="C165" i="4"/>
  <c r="C162" i="4"/>
  <c r="C150" i="4"/>
  <c r="C196" i="4"/>
  <c r="C192" i="4"/>
  <c r="C164" i="4"/>
  <c r="C214" i="4"/>
  <c r="C5" i="4"/>
  <c r="C70" i="4"/>
  <c r="C32" i="4"/>
  <c r="C12" i="4"/>
  <c r="C78" i="4"/>
  <c r="C126" i="4"/>
  <c r="C121" i="4"/>
  <c r="C132" i="4"/>
  <c r="C140" i="4"/>
  <c r="C209" i="4"/>
  <c r="C197" i="4"/>
  <c r="C194" i="4"/>
  <c r="C190" i="4"/>
  <c r="C161" i="4"/>
  <c r="C158" i="4"/>
  <c r="C146" i="4"/>
  <c r="C171" i="4"/>
  <c r="C167" i="4"/>
  <c r="C82" i="4"/>
  <c r="C74" i="4"/>
  <c r="C123" i="4"/>
  <c r="C111" i="4"/>
  <c r="C95" i="4"/>
  <c r="C208" i="4"/>
  <c r="C149" i="4"/>
  <c r="C102" i="4"/>
  <c r="C107" i="4"/>
  <c r="C129" i="4"/>
  <c r="C124" i="4"/>
  <c r="C204" i="4"/>
  <c r="C187" i="4"/>
  <c r="C180" i="4"/>
  <c r="C155" i="4"/>
  <c r="C148" i="4"/>
  <c r="C46" i="4"/>
  <c r="C41" i="4"/>
  <c r="C29" i="4"/>
  <c r="C25" i="4"/>
  <c r="C13" i="4"/>
  <c r="C9" i="4"/>
  <c r="D214" i="4"/>
  <c r="C200" i="4"/>
  <c r="C178" i="4"/>
  <c r="C205" i="4"/>
  <c r="C201" i="4"/>
  <c r="F52" i="10" l="1"/>
  <c r="L52" i="10"/>
  <c r="D52" i="10"/>
  <c r="B52" i="10"/>
  <c r="H50" i="10"/>
  <c r="H51" i="10"/>
  <c r="J52" i="10"/>
  <c r="H52" i="10" l="1"/>
</calcChain>
</file>

<file path=xl/sharedStrings.xml><?xml version="1.0" encoding="utf-8"?>
<sst xmlns="http://schemas.openxmlformats.org/spreadsheetml/2006/main" count="438" uniqueCount="358">
  <si>
    <t>町  丁  名</t>
  </si>
  <si>
    <t>世帯数</t>
  </si>
  <si>
    <t>男</t>
  </si>
  <si>
    <t>女</t>
  </si>
  <si>
    <t>　合   　　 計</t>
  </si>
  <si>
    <t>男</t>
    <rPh sb="0" eb="1">
      <t>オトコ</t>
    </rPh>
    <phoneticPr fontId="2"/>
  </si>
  <si>
    <t>女</t>
    <rPh sb="0" eb="1">
      <t>オンナ</t>
    </rPh>
    <phoneticPr fontId="2"/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</si>
  <si>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</si>
  <si>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</si>
  <si>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</si>
  <si>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</si>
  <si>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</si>
  <si>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</si>
  <si>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</si>
  <si>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</si>
  <si>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</si>
  <si>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</si>
  <si>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</si>
  <si>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</si>
  <si>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</si>
  <si>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</si>
  <si>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</si>
  <si>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</si>
  <si>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　　　年 齢 別 男 女 人 口</t>
    <rPh sb="3" eb="6">
      <t>ネンレイ</t>
    </rPh>
    <phoneticPr fontId="2"/>
  </si>
  <si>
    <t>計</t>
    <rPh sb="0" eb="1">
      <t>ケイ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</si>
  <si>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</si>
  <si>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</si>
  <si>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</si>
  <si>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</si>
  <si>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</si>
  <si>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</si>
  <si>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</si>
  <si>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</si>
  <si>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</si>
  <si>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</si>
  <si>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</si>
  <si>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</si>
  <si>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</si>
  <si>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</si>
  <si>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</si>
  <si>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</si>
  <si>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</si>
  <si>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</si>
  <si>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</si>
  <si>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</si>
  <si>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</si>
  <si>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</si>
  <si>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</si>
  <si>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</si>
  <si>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</si>
  <si>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</si>
  <si>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</si>
  <si>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</si>
  <si>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</si>
  <si>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</si>
  <si>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</si>
  <si>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</si>
  <si>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</si>
  <si>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</si>
  <si>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</si>
  <si>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</si>
  <si>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</si>
  <si>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</si>
  <si>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</si>
  <si>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</si>
  <si>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</si>
  <si>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</si>
  <si>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</si>
  <si>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</si>
  <si>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</si>
  <si>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</si>
  <si>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</si>
  <si>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</si>
  <si>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</si>
  <si>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</si>
  <si>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</si>
  <si>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</si>
  <si>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</si>
  <si>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</si>
  <si>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</si>
  <si>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</si>
  <si>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</si>
  <si>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</si>
  <si>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</si>
  <si>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</si>
  <si>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</si>
  <si>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</si>
  <si>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</si>
  <si>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</si>
  <si>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</si>
  <si>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</si>
  <si>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</si>
  <si>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</si>
  <si>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</si>
  <si>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</si>
  <si>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</si>
  <si>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</si>
  <si>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</si>
  <si>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</si>
  <si>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</si>
  <si>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</si>
  <si>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</si>
  <si>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</si>
  <si>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</si>
  <si>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</si>
  <si>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</si>
  <si>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</si>
  <si>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</si>
  <si>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</si>
  <si>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</si>
  <si>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</si>
  <si>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</si>
  <si>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</si>
  <si>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</si>
  <si>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</si>
  <si>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</si>
  <si>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</si>
  <si>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</si>
  <si>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</si>
  <si>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</si>
  <si>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</si>
  <si>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</si>
  <si>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</si>
  <si>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</si>
  <si>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</si>
  <si>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</si>
  <si>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</si>
  <si>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</si>
  <si>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</si>
  <si>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</si>
  <si>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</si>
  <si>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</si>
  <si>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</si>
  <si>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</si>
  <si>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</si>
  <si>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</si>
  <si>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</si>
  <si>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</si>
  <si>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</si>
  <si>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</si>
  <si>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</si>
  <si>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</si>
  <si>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</si>
  <si>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</si>
  <si>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</si>
  <si>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</si>
  <si>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</si>
  <si>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</si>
  <si>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</si>
  <si>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</si>
  <si>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</si>
  <si>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</si>
  <si>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</si>
  <si>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</si>
  <si>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</si>
  <si>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</si>
  <si>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</si>
  <si>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</si>
  <si>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</si>
  <si>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</si>
  <si>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</si>
  <si>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</si>
  <si>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</si>
  <si>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</si>
  <si>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</si>
  <si>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</si>
  <si>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</si>
  <si>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</si>
  <si>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</si>
  <si>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</si>
  <si>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</si>
  <si>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</si>
  <si>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</si>
  <si>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</si>
  <si>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</si>
  <si>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</si>
  <si>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</si>
  <si>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</si>
  <si>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</si>
  <si>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</si>
  <si>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</si>
  <si>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</si>
  <si>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</si>
  <si>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</si>
  <si>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</si>
  <si>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</si>
  <si>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</si>
  <si>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</si>
  <si>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</si>
  <si>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</si>
  <si>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</si>
  <si>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</si>
  <si>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</si>
  <si>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</si>
  <si>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</si>
  <si>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</si>
  <si>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</si>
  <si>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</si>
  <si>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</si>
  <si>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</si>
  <si>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</si>
  <si>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</si>
  <si>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</si>
  <si>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</si>
  <si>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</si>
  <si>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</si>
  <si>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</si>
  <si>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</si>
  <si>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</si>
  <si>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</si>
  <si>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</si>
  <si>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</si>
  <si>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</si>
  <si>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</si>
  <si>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</si>
  <si>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</si>
  <si>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</si>
  <si>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</si>
  <si>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</si>
  <si>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</si>
  <si>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</si>
  <si>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</si>
  <si>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</si>
  <si>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</si>
  <si>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０～４歳</t>
    <rPh sb="3" eb="4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</si>
  <si>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</si>
  <si>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</si>
  <si>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</si>
  <si>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</si>
  <si>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</si>
  <si>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５～９歳</t>
    <rPh sb="3" eb="4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</si>
  <si>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</si>
  <si>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</si>
  <si>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</si>
  <si>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</si>
  <si>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</si>
  <si>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10～14歳</t>
    <rPh sb="5" eb="6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</si>
  <si>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</si>
  <si>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</si>
  <si>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</si>
  <si>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</si>
  <si>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</si>
  <si>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15～19歳</t>
    <rPh sb="5" eb="6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</si>
  <si>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</si>
  <si>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</si>
  <si>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</si>
  <si>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</si>
  <si>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</si>
  <si>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20～24歳</t>
    <rPh sb="5" eb="6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</si>
  <si>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</si>
  <si>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</si>
  <si>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</si>
  <si>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</si>
  <si>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</si>
  <si>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25～29歳</t>
    <rPh sb="5" eb="6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</si>
  <si>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</si>
  <si>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</si>
  <si>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</si>
  <si>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</si>
  <si>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</si>
  <si>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30～34歳</t>
    <rPh sb="5" eb="6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</si>
  <si>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</si>
  <si>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</si>
  <si>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</si>
  <si>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</si>
  <si>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</si>
  <si>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35～39歳</t>
    <rPh sb="5" eb="6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</si>
  <si>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</si>
  <si>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</si>
  <si>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</si>
  <si>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</si>
  <si>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</si>
  <si>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40～44歳</t>
    <rPh sb="5" eb="6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</si>
  <si>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</si>
  <si>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</si>
  <si>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</si>
  <si>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</si>
  <si>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</si>
  <si>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45～49歳</t>
    <rPh sb="5" eb="6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</si>
  <si>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</si>
  <si>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</si>
  <si>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</si>
  <si>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</si>
  <si>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</si>
  <si>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50～54歳</t>
    <rPh sb="5" eb="6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</si>
  <si>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</si>
  <si>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</si>
  <si>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</si>
  <si>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</si>
  <si>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</si>
  <si>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55～59歳</t>
    <rPh sb="5" eb="6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</si>
  <si>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</si>
  <si>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</si>
  <si>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</si>
  <si>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</si>
  <si>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</si>
  <si>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60～64歳</t>
    <rPh sb="5" eb="6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</si>
  <si>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</si>
  <si>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</si>
  <si>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</si>
  <si>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</si>
  <si>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</si>
  <si>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65～69歳</t>
    <rPh sb="5" eb="6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</si>
  <si>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</si>
  <si>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</si>
  <si>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</si>
  <si>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</si>
  <si>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</si>
  <si>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70～74歳</t>
    <rPh sb="5" eb="6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</si>
  <si>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</si>
  <si>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</si>
  <si>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</si>
  <si>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</si>
  <si>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</si>
  <si>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75～79歳</t>
    <rPh sb="5" eb="6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</si>
  <si>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</si>
  <si>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</si>
  <si>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</si>
  <si>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</si>
  <si>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</si>
  <si>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80～84歳</t>
    <rPh sb="5" eb="6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</si>
  <si>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</si>
  <si>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</si>
  <si>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</si>
  <si>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</si>
  <si>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</si>
  <si>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85～89歳</t>
    <rPh sb="5" eb="6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</si>
  <si>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</si>
  <si>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</si>
  <si>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</si>
  <si>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</si>
  <si>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</si>
  <si>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90～94歳</t>
    <rPh sb="5" eb="6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</si>
  <si>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</si>
  <si>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</si>
  <si>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</si>
  <si>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</si>
  <si>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</si>
  <si>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95歳～99歳</t>
    <rPh sb="2" eb="3">
      <t>サイ</t>
    </rPh>
    <rPh sb="6" eb="7">
      <t>サイ</t>
    </rPh>
    <phoneticPr fontId="2"/>
  </si>
  <si>
    <t>100歳</t>
    <rPh sb="3" eb="4">
      <t>サイ</t>
    </rPh>
    <phoneticPr fontId="2"/>
  </si>
  <si>
    <t>101歳</t>
    <rPh sb="3" eb="4">
      <t>サイ</t>
    </rPh>
    <phoneticPr fontId="2"/>
  </si>
  <si>
    <t>102歳</t>
    <rPh sb="3" eb="4">
      <t>サイ</t>
    </rPh>
    <phoneticPr fontId="2"/>
  </si>
  <si>
    <t>103歳</t>
    <rPh sb="3" eb="4">
      <t>サイ</t>
    </rPh>
    <phoneticPr fontId="2"/>
  </si>
  <si>
    <t>104歳</t>
    <rPh sb="3" eb="4">
      <t>サイ</t>
    </rPh>
    <phoneticPr fontId="2"/>
  </si>
  <si>
    <t>100～104歳</t>
    <rPh sb="7" eb="8">
      <t>サイ</t>
    </rPh>
    <phoneticPr fontId="2"/>
  </si>
  <si>
    <t>105歳</t>
    <rPh sb="3" eb="4">
      <t>サイ</t>
    </rPh>
    <phoneticPr fontId="2"/>
  </si>
  <si>
    <t>106歳</t>
    <rPh sb="3" eb="4">
      <t>サイ</t>
    </rPh>
    <phoneticPr fontId="2"/>
  </si>
  <si>
    <t>107歳</t>
    <rPh sb="3" eb="4">
      <t>サイ</t>
    </rPh>
    <phoneticPr fontId="2"/>
  </si>
  <si>
    <t>108歳</t>
    <rPh sb="3" eb="4">
      <t>サイ</t>
    </rPh>
    <phoneticPr fontId="2"/>
  </si>
  <si>
    <t>109歳以上</t>
    <rPh sb="3" eb="4">
      <t>サイ</t>
    </rPh>
    <rPh sb="4" eb="6">
      <t>イジョウ</t>
    </rPh>
    <phoneticPr fontId="2"/>
  </si>
  <si>
    <t>105歳～</t>
    <rPh sb="3" eb="4">
      <t>サイ</t>
    </rPh>
    <phoneticPr fontId="2"/>
  </si>
  <si>
    <t>0　～　14歳</t>
    <rPh sb="6" eb="7">
      <t>サイ</t>
    </rPh>
    <phoneticPr fontId="2"/>
  </si>
  <si>
    <t>15　～　64歳</t>
    <rPh sb="7" eb="8">
      <t>サイ</t>
    </rPh>
    <phoneticPr fontId="2"/>
  </si>
  <si>
    <t>65歳以上</t>
    <rPh sb="2" eb="3">
      <t>サイ</t>
    </rPh>
    <rPh sb="3" eb="5">
      <t>イジョウ</t>
    </rPh>
    <phoneticPr fontId="2"/>
  </si>
  <si>
    <t>合　　　計</t>
    <rPh sb="0" eb="5">
      <t>ゴウケイ</t>
    </rPh>
    <phoneticPr fontId="2"/>
  </si>
  <si>
    <t>0～19歳</t>
    <rPh sb="4" eb="5">
      <t>サイ</t>
    </rPh>
    <phoneticPr fontId="2"/>
  </si>
  <si>
    <t>60歳以上</t>
    <rPh sb="2" eb="5">
      <t>サイイジョウ</t>
    </rPh>
    <phoneticPr fontId="2"/>
  </si>
  <si>
    <t>令和7年3月末日現在（住民基本台帳）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</si>
</sst>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2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176" fontId="6" fillId="0" borderId="0" xfId="2" applyNumberFormat="1" applyFont="1" applyBorder="1"/>
    <xf numFmtId="176" fontId="6" fillId="0" borderId="0" xfId="2" applyNumberFormat="1" applyFont="1"/>
    <xf numFmtId="176" fontId="6" fillId="0" borderId="0" xfId="2" applyNumberFormat="1" applyFont="1" applyFill="1"/>
    <xf numFmtId="3" fontId="7" fillId="0" borderId="1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0" borderId="3" xfId="2" applyNumberFormat="1" applyFont="1" applyBorder="1" applyAlignment="1" applyProtection="1">
      <alignment vertical="center"/>
      <protection locked="0"/>
    </xf>
    <xf numFmtId="177" fontId="1" fillId="0" borderId="4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vertical="center"/>
      <protection locked="0"/>
    </xf>
    <xf numFmtId="177" fontId="1" fillId="0" borderId="6" xfId="2" applyNumberFormat="1" applyFont="1" applyBorder="1" applyAlignment="1" applyProtection="1">
      <alignment vertical="center"/>
      <protection locked="0"/>
    </xf>
    <xf numFmtId="177" fontId="1" fillId="0" borderId="7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horizontal="right" vertical="center"/>
      <protection locked="0"/>
    </xf>
    <xf numFmtId="177" fontId="1" fillId="0" borderId="6" xfId="2" applyNumberFormat="1" applyFont="1" applyBorder="1" applyAlignment="1" applyProtection="1">
      <alignment horizontal="right" vertical="center"/>
      <protection locked="0"/>
    </xf>
    <xf numFmtId="177" fontId="1" fillId="0" borderId="7" xfId="2" applyNumberFormat="1" applyFont="1" applyBorder="1" applyAlignment="1" applyProtection="1">
      <alignment horizontal="right" vertical="center"/>
      <protection locked="0"/>
    </xf>
    <xf numFmtId="177" fontId="1" fillId="0" borderId="8" xfId="2" applyNumberFormat="1" applyFont="1" applyBorder="1" applyAlignment="1" applyProtection="1">
      <alignment vertical="center"/>
      <protection locked="0"/>
    </xf>
    <xf numFmtId="177" fontId="1" fillId="0" borderId="9" xfId="2" applyNumberFormat="1" applyFont="1" applyBorder="1" applyAlignment="1" applyProtection="1">
      <alignment horizontal="right" vertical="center"/>
      <protection locked="0"/>
    </xf>
    <xf numFmtId="177" fontId="1" fillId="0" borderId="10" xfId="2" applyNumberFormat="1" applyFont="1" applyBorder="1" applyAlignment="1" applyProtection="1">
      <alignment horizontal="right" vertical="center"/>
      <protection locked="0"/>
    </xf>
    <xf numFmtId="3" fontId="7" fillId="2" borderId="11" xfId="2" applyNumberFormat="1" applyFont="1" applyFill="1" applyBorder="1" applyAlignment="1">
      <alignment vertical="center"/>
    </xf>
    <xf numFmtId="177" fontId="8" fillId="0" borderId="12" xfId="2" applyNumberFormat="1" applyFont="1" applyBorder="1" applyAlignment="1">
      <alignment vertical="center"/>
    </xf>
    <xf numFmtId="177" fontId="8" fillId="0" borderId="13" xfId="2" applyNumberFormat="1" applyFont="1" applyBorder="1" applyAlignment="1">
      <alignment vertical="center"/>
    </xf>
    <xf numFmtId="3" fontId="7" fillId="0" borderId="14" xfId="2" applyNumberFormat="1" applyFont="1" applyFill="1" applyBorder="1" applyAlignment="1">
      <alignment vertical="center"/>
    </xf>
    <xf numFmtId="3" fontId="8" fillId="0" borderId="14" xfId="2" applyNumberFormat="1" applyFont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3" fontId="10" fillId="0" borderId="1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11" xfId="2" applyNumberFormat="1" applyFont="1" applyBorder="1" applyAlignment="1">
      <alignment vertical="center"/>
    </xf>
    <xf numFmtId="177" fontId="22" fillId="0" borderId="15" xfId="2" applyNumberFormat="1" applyFont="1" applyBorder="1" applyAlignment="1" applyProtection="1">
      <alignment vertical="center"/>
      <protection locked="0"/>
    </xf>
    <xf numFmtId="177" fontId="22" fillId="0" borderId="16" xfId="2" applyNumberFormat="1" applyFont="1" applyBorder="1" applyAlignment="1" applyProtection="1">
      <alignment vertical="center"/>
      <protection locked="0"/>
    </xf>
    <xf numFmtId="177" fontId="22" fillId="0" borderId="17" xfId="2" applyNumberFormat="1" applyFont="1" applyBorder="1" applyAlignment="1" applyProtection="1">
      <alignment vertical="center"/>
      <protection locked="0"/>
    </xf>
    <xf numFmtId="177" fontId="22" fillId="0" borderId="18" xfId="2" applyNumberFormat="1" applyFont="1" applyBorder="1" applyAlignment="1" applyProtection="1">
      <alignment vertical="center"/>
      <protection locked="0"/>
    </xf>
    <xf numFmtId="177" fontId="22" fillId="0" borderId="18" xfId="2" applyNumberFormat="1" applyFont="1" applyBorder="1" applyAlignment="1" applyProtection="1">
      <alignment horizontal="right" vertical="center"/>
      <protection locked="0"/>
    </xf>
    <xf numFmtId="177" fontId="22" fillId="0" borderId="19" xfId="2" applyNumberFormat="1" applyFont="1" applyBorder="1" applyAlignment="1" applyProtection="1">
      <alignment horizontal="right" vertical="center"/>
      <protection locked="0"/>
    </xf>
    <xf numFmtId="177" fontId="23" fillId="0" borderId="12" xfId="2" applyNumberFormat="1" applyFont="1" applyBorder="1" applyAlignment="1">
      <alignment vertical="center"/>
    </xf>
    <xf numFmtId="177" fontId="22" fillId="0" borderId="20" xfId="2" applyNumberFormat="1" applyFont="1" applyBorder="1" applyAlignment="1" applyProtection="1">
      <alignment vertical="center"/>
      <protection locked="0"/>
    </xf>
    <xf numFmtId="177" fontId="22" fillId="0" borderId="21" xfId="2" applyNumberFormat="1" applyFont="1" applyBorder="1" applyAlignment="1" applyProtection="1">
      <alignment vertical="center"/>
      <protection locked="0"/>
    </xf>
    <xf numFmtId="177" fontId="22" fillId="0" borderId="6" xfId="2" applyNumberFormat="1" applyFont="1" applyBorder="1" applyAlignment="1" applyProtection="1">
      <alignment vertical="center"/>
      <protection locked="0"/>
    </xf>
    <xf numFmtId="177" fontId="22" fillId="0" borderId="5" xfId="2" applyNumberFormat="1" applyFont="1" applyBorder="1" applyAlignment="1" applyProtection="1">
      <alignment vertical="center"/>
      <protection locked="0"/>
    </xf>
    <xf numFmtId="177" fontId="22" fillId="0" borderId="5" xfId="2" applyNumberFormat="1" applyFont="1" applyBorder="1" applyAlignment="1" applyProtection="1">
      <alignment horizontal="right" vertical="center"/>
      <protection locked="0"/>
    </xf>
    <xf numFmtId="177" fontId="22" fillId="0" borderId="22" xfId="2" applyNumberFormat="1" applyFont="1" applyBorder="1" applyAlignment="1" applyProtection="1">
      <alignment vertical="center"/>
      <protection locked="0"/>
    </xf>
    <xf numFmtId="177" fontId="22" fillId="0" borderId="23" xfId="2" applyNumberFormat="1" applyFont="1" applyBorder="1" applyAlignment="1" applyProtection="1">
      <alignment vertical="center"/>
      <protection locked="0"/>
    </xf>
    <xf numFmtId="177" fontId="23" fillId="0" borderId="13" xfId="2" applyNumberFormat="1" applyFont="1" applyBorder="1" applyAlignment="1">
      <alignment vertical="center"/>
    </xf>
    <xf numFmtId="3" fontId="7" fillId="3" borderId="24" xfId="2" applyNumberFormat="1" applyFont="1" applyFill="1" applyBorder="1" applyAlignment="1">
      <alignment vertical="center"/>
    </xf>
    <xf numFmtId="177" fontId="23" fillId="0" borderId="25" xfId="2" applyNumberFormat="1" applyFont="1" applyBorder="1" applyAlignment="1">
      <alignment vertical="center"/>
    </xf>
    <xf numFmtId="177" fontId="23" fillId="0" borderId="26" xfId="2" applyNumberFormat="1" applyFont="1" applyBorder="1" applyAlignment="1">
      <alignment vertical="center"/>
    </xf>
    <xf numFmtId="3" fontId="7" fillId="4" borderId="24" xfId="2" applyNumberFormat="1" applyFont="1" applyFill="1" applyBorder="1" applyAlignment="1">
      <alignment vertical="center"/>
    </xf>
    <xf numFmtId="177" fontId="22" fillId="0" borderId="27" xfId="2" applyNumberFormat="1" applyFont="1" applyBorder="1" applyAlignment="1" applyProtection="1">
      <alignment vertical="center"/>
      <protection locked="0"/>
    </xf>
    <xf numFmtId="177" fontId="22" fillId="0" borderId="7" xfId="2" applyNumberFormat="1" applyFont="1" applyBorder="1" applyAlignment="1" applyProtection="1">
      <alignment vertical="center"/>
      <protection locked="0"/>
    </xf>
    <xf numFmtId="177" fontId="22" fillId="0" borderId="7" xfId="2" applyNumberFormat="1" applyFont="1" applyBorder="1" applyAlignment="1" applyProtection="1">
      <alignment horizontal="right" vertical="center"/>
      <protection locked="0"/>
    </xf>
    <xf numFmtId="177" fontId="22" fillId="0" borderId="28" xfId="2" applyNumberFormat="1" applyFont="1" applyBorder="1" applyAlignment="1" applyProtection="1">
      <alignment vertical="center"/>
      <protection locked="0"/>
    </xf>
    <xf numFmtId="177" fontId="23" fillId="0" borderId="1" xfId="2" applyNumberFormat="1" applyFont="1" applyFill="1" applyBorder="1" applyAlignment="1">
      <alignment vertical="center"/>
    </xf>
    <xf numFmtId="177" fontId="24" fillId="0" borderId="12" xfId="2" applyNumberFormat="1" applyFont="1" applyBorder="1" applyAlignment="1">
      <alignment vertical="center"/>
    </xf>
    <xf numFmtId="177" fontId="24" fillId="0" borderId="13" xfId="2" applyNumberFormat="1" applyFont="1" applyBorder="1" applyAlignment="1">
      <alignment vertical="center"/>
    </xf>
    <xf numFmtId="177" fontId="22" fillId="0" borderId="29" xfId="2" applyNumberFormat="1" applyFont="1" applyBorder="1" applyAlignment="1" applyProtection="1">
      <alignment vertical="center"/>
      <protection locked="0"/>
    </xf>
    <xf numFmtId="177" fontId="22" fillId="0" borderId="30" xfId="2" applyNumberFormat="1" applyFont="1" applyBorder="1" applyAlignment="1" applyProtection="1">
      <alignment vertical="center"/>
      <protection locked="0"/>
    </xf>
    <xf numFmtId="177" fontId="22" fillId="0" borderId="30" xfId="2" applyNumberFormat="1" applyFont="1" applyBorder="1" applyAlignment="1" applyProtection="1">
      <alignment horizontal="right" vertical="center"/>
      <protection locked="0"/>
    </xf>
    <xf numFmtId="177" fontId="22" fillId="0" borderId="31" xfId="2" applyNumberFormat="1" applyFont="1" applyBorder="1" applyAlignment="1" applyProtection="1">
      <alignment horizontal="right" vertical="center"/>
      <protection locked="0"/>
    </xf>
    <xf numFmtId="3" fontId="12" fillId="2" borderId="32" xfId="8" applyNumberFormat="1" applyFont="1" applyFill="1" applyBorder="1" applyAlignment="1">
      <alignment horizontal="distributed" vertical="center" indent="1"/>
    </xf>
    <xf numFmtId="3" fontId="12" fillId="2" borderId="33" xfId="8" applyNumberFormat="1" applyFont="1" applyFill="1" applyBorder="1" applyAlignment="1">
      <alignment horizontal="distributed" vertical="center" indent="1"/>
    </xf>
    <xf numFmtId="3" fontId="12" fillId="2" borderId="34" xfId="8" applyNumberFormat="1" applyFont="1" applyFill="1" applyBorder="1" applyAlignment="1">
      <alignment horizontal="distributed" vertical="center" indent="1"/>
    </xf>
    <xf numFmtId="3" fontId="12" fillId="2" borderId="35" xfId="8" applyNumberFormat="1" applyFont="1" applyFill="1" applyBorder="1" applyAlignment="1">
      <alignment horizontal="distributed" vertical="center" indent="1"/>
    </xf>
    <xf numFmtId="3" fontId="12" fillId="2" borderId="33" xfId="2" applyNumberFormat="1" applyFont="1" applyFill="1" applyBorder="1" applyAlignment="1">
      <alignment horizontal="distributed" vertical="center" indent="1"/>
    </xf>
    <xf numFmtId="3" fontId="11" fillId="3" borderId="33" xfId="8" applyNumberFormat="1" applyFont="1" applyFill="1" applyBorder="1" applyAlignment="1">
      <alignment horizontal="distributed" vertical="center" indent="1"/>
    </xf>
    <xf numFmtId="3" fontId="11" fillId="3" borderId="36" xfId="8" applyNumberFormat="1" applyFont="1" applyFill="1" applyBorder="1" applyAlignment="1">
      <alignment horizontal="distributed" vertical="center" indent="1"/>
    </xf>
    <xf numFmtId="3" fontId="11" fillId="3" borderId="34" xfId="8" applyNumberFormat="1" applyFont="1" applyFill="1" applyBorder="1" applyAlignment="1">
      <alignment horizontal="distributed" vertical="center" indent="1"/>
    </xf>
    <xf numFmtId="3" fontId="11" fillId="3" borderId="37" xfId="8" applyNumberFormat="1" applyFont="1" applyFill="1" applyBorder="1" applyAlignment="1">
      <alignment horizontal="distributed" vertical="center" indent="1"/>
    </xf>
    <xf numFmtId="3" fontId="11" fillId="3" borderId="38" xfId="8" applyNumberFormat="1" applyFont="1" applyFill="1" applyBorder="1" applyAlignment="1">
      <alignment horizontal="distributed" vertical="center" indent="1"/>
    </xf>
    <xf numFmtId="3" fontId="11" fillId="3" borderId="39" xfId="8" applyNumberFormat="1" applyFont="1" applyFill="1" applyBorder="1" applyAlignment="1">
      <alignment horizontal="distributed" vertical="center" indent="1"/>
    </xf>
    <xf numFmtId="3" fontId="11" fillId="3" borderId="35" xfId="8" applyNumberFormat="1" applyFont="1" applyFill="1" applyBorder="1" applyAlignment="1">
      <alignment horizontal="distributed" vertical="center" indent="1"/>
    </xf>
    <xf numFmtId="0" fontId="11" fillId="3" borderId="40" xfId="2" applyNumberFormat="1" applyFont="1" applyFill="1" applyBorder="1" applyAlignment="1">
      <alignment horizontal="distributed" vertical="center" indent="1"/>
    </xf>
    <xf numFmtId="3" fontId="12" fillId="4" borderId="41" xfId="8" applyNumberFormat="1" applyFont="1" applyFill="1" applyBorder="1" applyAlignment="1">
      <alignment horizontal="distributed" vertical="center" indent="1"/>
    </xf>
    <xf numFmtId="3" fontId="12" fillId="4" borderId="34" xfId="8" applyNumberFormat="1" applyFont="1" applyFill="1" applyBorder="1" applyAlignment="1">
      <alignment horizontal="distributed" vertical="center" indent="1"/>
    </xf>
    <xf numFmtId="3" fontId="12" fillId="4" borderId="42" xfId="8" applyNumberFormat="1" applyFont="1" applyFill="1" applyBorder="1" applyAlignment="1">
      <alignment horizontal="distributed" vertical="center" indent="1"/>
    </xf>
    <xf numFmtId="3" fontId="11" fillId="0" borderId="11" xfId="2" applyNumberFormat="1" applyFont="1" applyBorder="1" applyAlignment="1">
      <alignment horizontal="center" vertical="center"/>
    </xf>
    <xf numFmtId="3" fontId="11" fillId="0" borderId="12" xfId="2" applyNumberFormat="1" applyFont="1" applyBorder="1" applyAlignment="1">
      <alignment horizontal="center" vertical="center"/>
    </xf>
    <xf numFmtId="3" fontId="11" fillId="0" borderId="13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11" fillId="5" borderId="11" xfId="8" applyNumberFormat="1" applyFont="1" applyFill="1" applyBorder="1" applyAlignment="1">
      <alignment horizontal="distributed" vertical="center" indent="1"/>
    </xf>
    <xf numFmtId="38" fontId="16" fillId="0" borderId="0" xfId="1" applyFont="1" applyBorder="1" applyAlignment="1"/>
    <xf numFmtId="38" fontId="16" fillId="0" borderId="0" xfId="1" applyFont="1" applyAlignment="1"/>
    <xf numFmtId="38" fontId="17" fillId="0" borderId="0" xfId="1" applyFont="1" applyAlignment="1"/>
    <xf numFmtId="38" fontId="25" fillId="0" borderId="0" xfId="1" applyFont="1" applyAlignment="1"/>
    <xf numFmtId="38" fontId="19" fillId="0" borderId="0" xfId="1" applyFont="1" applyAlignment="1"/>
    <xf numFmtId="38" fontId="20" fillId="0" borderId="0" xfId="1" applyFont="1" applyAlignment="1"/>
    <xf numFmtId="38" fontId="17" fillId="0" borderId="43" xfId="1" applyFont="1" applyBorder="1" applyAlignment="1">
      <alignment horizontal="center" vertical="center"/>
    </xf>
    <xf numFmtId="38" fontId="4" fillId="6" borderId="44" xfId="1" applyFont="1" applyFill="1" applyBorder="1" applyAlignment="1">
      <alignment horizontal="center" vertical="center"/>
    </xf>
    <xf numFmtId="38" fontId="4" fillId="6" borderId="45" xfId="1" applyFont="1" applyFill="1" applyBorder="1" applyAlignment="1">
      <alignment horizontal="center" vertical="center"/>
    </xf>
    <xf numFmtId="38" fontId="4" fillId="6" borderId="46" xfId="1" applyFont="1" applyFill="1" applyBorder="1" applyAlignment="1">
      <alignment horizontal="center" vertical="center"/>
    </xf>
    <xf numFmtId="38" fontId="4" fillId="6" borderId="43" xfId="1" applyFont="1" applyFill="1" applyBorder="1" applyAlignment="1">
      <alignment horizontal="center" vertical="center"/>
    </xf>
    <xf numFmtId="38" fontId="18" fillId="0" borderId="47" xfId="1" applyFont="1" applyBorder="1" applyAlignment="1">
      <alignment horizontal="center" vertical="center"/>
    </xf>
    <xf numFmtId="38" fontId="1" fillId="0" borderId="48" xfId="1" applyFont="1" applyBorder="1" applyAlignment="1">
      <alignment vertical="center"/>
    </xf>
    <xf numFmtId="38" fontId="1" fillId="0" borderId="49" xfId="1" applyFont="1" applyBorder="1" applyAlignment="1">
      <alignment vertical="center"/>
    </xf>
    <xf numFmtId="38" fontId="14" fillId="0" borderId="47" xfId="1" applyFont="1" applyBorder="1" applyAlignment="1" applyProtection="1">
      <alignment vertical="center"/>
      <protection locked="0"/>
    </xf>
    <xf numFmtId="38" fontId="18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vertical="center"/>
    </xf>
    <xf numFmtId="38" fontId="22" fillId="0" borderId="51" xfId="1" applyFont="1" applyBorder="1" applyAlignment="1" applyProtection="1">
      <alignment vertical="center"/>
      <protection locked="0"/>
    </xf>
    <xf numFmtId="38" fontId="18" fillId="0" borderId="52" xfId="1" applyFont="1" applyBorder="1" applyAlignment="1">
      <alignment horizontal="center" vertical="center"/>
    </xf>
    <xf numFmtId="38" fontId="14" fillId="0" borderId="53" xfId="1" applyFont="1" applyBorder="1" applyAlignment="1" applyProtection="1">
      <alignment vertical="center"/>
      <protection locked="0"/>
    </xf>
    <xf numFmtId="38" fontId="14" fillId="0" borderId="54" xfId="1" applyFont="1" applyBorder="1" applyAlignment="1" applyProtection="1">
      <alignment vertical="center"/>
      <protection locked="0"/>
    </xf>
    <xf numFmtId="38" fontId="14" fillId="0" borderId="55" xfId="1" applyFont="1" applyBorder="1" applyAlignment="1" applyProtection="1">
      <alignment vertical="center"/>
      <protection locked="0"/>
    </xf>
    <xf numFmtId="38" fontId="14" fillId="0" borderId="56" xfId="1" applyFont="1" applyBorder="1" applyAlignment="1" applyProtection="1">
      <alignment vertical="center"/>
      <protection locked="0"/>
    </xf>
    <xf numFmtId="38" fontId="16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4" fillId="7" borderId="44" xfId="1" applyFont="1" applyFill="1" applyBorder="1" applyAlignment="1">
      <alignment horizontal="center" vertical="center"/>
    </xf>
    <xf numFmtId="38" fontId="4" fillId="7" borderId="45" xfId="1" applyFont="1" applyFill="1" applyBorder="1" applyAlignment="1">
      <alignment horizontal="center" vertical="center"/>
    </xf>
    <xf numFmtId="38" fontId="4" fillId="7" borderId="46" xfId="1" applyFont="1" applyFill="1" applyBorder="1" applyAlignment="1">
      <alignment horizontal="center" vertical="center"/>
    </xf>
    <xf numFmtId="38" fontId="4" fillId="7" borderId="43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8" fontId="26" fillId="0" borderId="47" xfId="1" applyFont="1" applyBorder="1" applyAlignment="1" applyProtection="1">
      <alignment vertical="center"/>
      <protection locked="0"/>
    </xf>
    <xf numFmtId="38" fontId="26" fillId="0" borderId="53" xfId="1" applyFont="1" applyBorder="1" applyAlignment="1">
      <alignment vertical="center"/>
    </xf>
    <xf numFmtId="38" fontId="26" fillId="0" borderId="54" xfId="1" applyFont="1" applyBorder="1" applyAlignment="1">
      <alignment vertical="center"/>
    </xf>
    <xf numFmtId="38" fontId="26" fillId="0" borderId="55" xfId="1" applyFont="1" applyBorder="1" applyAlignment="1">
      <alignment vertical="center"/>
    </xf>
    <xf numFmtId="38" fontId="26" fillId="0" borderId="57" xfId="1" applyFont="1" applyBorder="1" applyAlignment="1">
      <alignment vertical="center"/>
    </xf>
    <xf numFmtId="38" fontId="26" fillId="0" borderId="56" xfId="1" applyFont="1" applyBorder="1" applyAlignment="1">
      <alignment vertical="center"/>
    </xf>
    <xf numFmtId="38" fontId="4" fillId="8" borderId="44" xfId="1" applyFont="1" applyFill="1" applyBorder="1" applyAlignment="1">
      <alignment horizontal="center" vertical="center"/>
    </xf>
    <xf numFmtId="38" fontId="4" fillId="8" borderId="45" xfId="1" applyFont="1" applyFill="1" applyBorder="1" applyAlignment="1">
      <alignment horizontal="center" vertical="center"/>
    </xf>
    <xf numFmtId="38" fontId="4" fillId="8" borderId="46" xfId="1" applyFont="1" applyFill="1" applyBorder="1" applyAlignment="1">
      <alignment horizontal="center" vertical="center"/>
    </xf>
    <xf numFmtId="38" fontId="4" fillId="8" borderId="43" xfId="1" applyFont="1" applyFill="1" applyBorder="1" applyAlignment="1">
      <alignment horizontal="center" vertical="center"/>
    </xf>
    <xf numFmtId="38" fontId="0" fillId="0" borderId="49" xfId="1" applyFont="1" applyBorder="1" applyAlignment="1">
      <alignment vertical="center"/>
    </xf>
    <xf numFmtId="38" fontId="26" fillId="0" borderId="53" xfId="1" applyFont="1" applyBorder="1" applyAlignment="1" applyProtection="1">
      <alignment vertical="center"/>
      <protection locked="0"/>
    </xf>
    <xf numFmtId="38" fontId="26" fillId="0" borderId="54" xfId="1" applyFont="1" applyBorder="1" applyAlignment="1" applyProtection="1">
      <alignment vertical="center"/>
      <protection locked="0"/>
    </xf>
    <xf numFmtId="38" fontId="26" fillId="0" borderId="55" xfId="1" applyFont="1" applyBorder="1" applyAlignment="1" applyProtection="1">
      <alignment vertical="center"/>
      <protection locked="0"/>
    </xf>
    <xf numFmtId="38" fontId="26" fillId="0" borderId="57" xfId="1" applyFont="1" applyBorder="1" applyAlignment="1" applyProtection="1">
      <alignment vertical="center"/>
      <protection locked="0"/>
    </xf>
    <xf numFmtId="38" fontId="26" fillId="0" borderId="56" xfId="1" applyFont="1" applyBorder="1" applyAlignment="1" applyProtection="1">
      <alignment vertical="center"/>
      <protection locked="0"/>
    </xf>
    <xf numFmtId="38" fontId="14" fillId="0" borderId="57" xfId="1" applyFont="1" applyBorder="1" applyAlignment="1" applyProtection="1">
      <alignment vertical="center"/>
      <protection locked="0"/>
    </xf>
    <xf numFmtId="38" fontId="14" fillId="0" borderId="56" xfId="1" applyFont="1" applyFill="1" applyBorder="1" applyAlignment="1" applyProtection="1">
      <alignment vertical="center"/>
      <protection locked="0"/>
    </xf>
    <xf numFmtId="38" fontId="18" fillId="0" borderId="0" xfId="1" applyFont="1" applyBorder="1" applyAlignment="1">
      <alignment horizontal="center" vertical="center"/>
    </xf>
    <xf numFmtId="38" fontId="14" fillId="0" borderId="0" xfId="1" applyFont="1" applyBorder="1" applyAlignment="1" applyProtection="1">
      <alignment vertical="center"/>
      <protection locked="0"/>
    </xf>
    <xf numFmtId="38" fontId="17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17" fillId="0" borderId="43" xfId="1" applyFont="1" applyFill="1" applyBorder="1" applyAlignment="1">
      <alignment horizontal="center" vertical="center"/>
    </xf>
    <xf numFmtId="38" fontId="18" fillId="0" borderId="58" xfId="1" applyFont="1" applyBorder="1" applyAlignment="1">
      <alignment horizontal="center" vertical="center"/>
    </xf>
    <xf numFmtId="3" fontId="27" fillId="0" borderId="0" xfId="2" applyNumberFormat="1" applyFont="1" applyAlignment="1">
      <alignment horizontal="center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38" fontId="14" fillId="0" borderId="53" xfId="1" applyFont="1" applyBorder="1" applyAlignment="1">
      <alignment horizontal="right" vertical="center"/>
    </xf>
    <xf numFmtId="38" fontId="14" fillId="0" borderId="55" xfId="1" applyFont="1" applyBorder="1" applyAlignment="1">
      <alignment horizontal="right" vertical="center"/>
    </xf>
    <xf numFmtId="38" fontId="14" fillId="0" borderId="59" xfId="1" applyFont="1" applyBorder="1" applyAlignment="1">
      <alignment horizontal="right" vertical="center"/>
    </xf>
    <xf numFmtId="38" fontId="14" fillId="0" borderId="60" xfId="1" applyFont="1" applyBorder="1" applyAlignment="1">
      <alignment horizontal="right" vertical="center"/>
    </xf>
    <xf numFmtId="38" fontId="15" fillId="0" borderId="53" xfId="1" applyFont="1" applyBorder="1" applyAlignment="1">
      <alignment horizontal="right" vertical="center"/>
    </xf>
    <xf numFmtId="38" fontId="15" fillId="0" borderId="61" xfId="1" applyFont="1" applyBorder="1" applyAlignment="1">
      <alignment horizontal="right" vertical="center"/>
    </xf>
    <xf numFmtId="38" fontId="14" fillId="0" borderId="62" xfId="1" applyFont="1" applyBorder="1" applyAlignment="1">
      <alignment horizontal="right" vertical="center"/>
    </xf>
    <xf numFmtId="38" fontId="14" fillId="0" borderId="63" xfId="1" applyFont="1" applyBorder="1" applyAlignment="1">
      <alignment horizontal="right" vertical="center"/>
    </xf>
    <xf numFmtId="38" fontId="14" fillId="0" borderId="64" xfId="1" applyFont="1" applyBorder="1" applyAlignment="1">
      <alignment horizontal="right" vertical="center"/>
    </xf>
    <xf numFmtId="38" fontId="14" fillId="0" borderId="65" xfId="1" applyFont="1" applyBorder="1" applyAlignment="1">
      <alignment horizontal="right" vertical="center"/>
    </xf>
    <xf numFmtId="38" fontId="14" fillId="0" borderId="66" xfId="1" applyFont="1" applyBorder="1" applyAlignment="1">
      <alignment horizontal="right" vertical="center"/>
    </xf>
    <xf numFmtId="38" fontId="15" fillId="0" borderId="63" xfId="1" applyFont="1" applyBorder="1" applyAlignment="1">
      <alignment horizontal="right" vertical="center"/>
    </xf>
    <xf numFmtId="38" fontId="15" fillId="0" borderId="67" xfId="1" applyFont="1" applyBorder="1" applyAlignment="1">
      <alignment horizontal="right" vertical="center"/>
    </xf>
    <xf numFmtId="38" fontId="14" fillId="0" borderId="68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7" borderId="69" xfId="1" applyFont="1" applyFill="1" applyBorder="1" applyAlignment="1">
      <alignment horizontal="center" vertical="center"/>
    </xf>
    <xf numFmtId="38" fontId="4" fillId="7" borderId="70" xfId="1" applyFont="1" applyFill="1" applyBorder="1" applyAlignment="1">
      <alignment horizontal="center" vertical="center"/>
    </xf>
    <xf numFmtId="38" fontId="4" fillId="8" borderId="71" xfId="1" applyFont="1" applyFill="1" applyBorder="1" applyAlignment="1">
      <alignment horizontal="center" vertical="center"/>
    </xf>
    <xf numFmtId="38" fontId="4" fillId="8" borderId="70" xfId="1" applyFont="1" applyFill="1" applyBorder="1" applyAlignment="1">
      <alignment horizontal="center" vertical="center"/>
    </xf>
    <xf numFmtId="38" fontId="4" fillId="6" borderId="71" xfId="1" applyFont="1" applyFill="1" applyBorder="1" applyAlignment="1">
      <alignment horizontal="center" vertical="center"/>
    </xf>
    <xf numFmtId="38" fontId="4" fillId="6" borderId="72" xfId="1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38" fontId="4" fillId="9" borderId="74" xfId="1" applyFont="1" applyFill="1" applyBorder="1" applyAlignment="1">
      <alignment horizontal="center" vertical="center"/>
    </xf>
    <xf numFmtId="38" fontId="4" fillId="9" borderId="70" xfId="1" applyFont="1" applyFill="1" applyBorder="1" applyAlignment="1">
      <alignment horizontal="center" vertical="center"/>
    </xf>
    <xf numFmtId="38" fontId="4" fillId="10" borderId="71" xfId="1" applyFont="1" applyFill="1" applyBorder="1" applyAlignment="1">
      <alignment horizontal="center" vertical="center"/>
    </xf>
    <xf numFmtId="38" fontId="4" fillId="10" borderId="72" xfId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Sheet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33" t="s">
        <v>14</v>
      </c>
      <c r="B1" s="133"/>
      <c r="C1" s="133"/>
      <c r="D1" s="133"/>
      <c r="E1" s="133"/>
      <c r="F1" s="1"/>
    </row>
    <row r="2" spans="1:6" ht="27" customHeight="1" thickBot="1" x14ac:dyDescent="0.2">
      <c r="A2" s="4" t="s">
        <v>15</v>
      </c>
      <c r="B2" s="134" t="e">
        <f>#REF!</f>
        <v>#REF!</v>
      </c>
      <c r="C2" s="134"/>
      <c r="D2" s="134"/>
      <c r="E2" s="134"/>
    </row>
    <row r="3" spans="1:6" ht="16.5" customHeight="1" thickBot="1" x14ac:dyDescent="0.2">
      <c r="A3" s="73" t="s">
        <v>0</v>
      </c>
      <c r="B3" s="74" t="s">
        <v>218</v>
      </c>
      <c r="C3" s="74" t="s">
        <v>16</v>
      </c>
      <c r="D3" s="74" t="s">
        <v>2</v>
      </c>
      <c r="E3" s="75" t="s">
        <v>3</v>
      </c>
    </row>
    <row r="4" spans="1:6" ht="16.5" customHeight="1" x14ac:dyDescent="0.15">
      <c r="A4" s="57" t="s">
        <v>46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47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48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49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50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51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52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53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54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55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56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57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58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59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60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61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62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63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64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65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66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67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68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69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70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71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72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73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74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75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76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77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78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79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80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81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82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83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10</v>
      </c>
      <c r="B42" s="11" t="s">
        <v>7</v>
      </c>
      <c r="C42" s="12" t="s">
        <v>7</v>
      </c>
      <c r="D42" s="11" t="s">
        <v>7</v>
      </c>
      <c r="E42" s="13" t="s">
        <v>7</v>
      </c>
    </row>
    <row r="43" spans="1:5" ht="16.5" customHeight="1" x14ac:dyDescent="0.15">
      <c r="A43" s="58" t="s">
        <v>84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85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86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87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88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89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90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91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92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93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94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95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96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97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98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99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100</v>
      </c>
      <c r="B59" s="11" t="s">
        <v>7</v>
      </c>
      <c r="C59" s="12" t="s">
        <v>7</v>
      </c>
      <c r="D59" s="11" t="s">
        <v>7</v>
      </c>
      <c r="E59" s="13" t="s">
        <v>7</v>
      </c>
    </row>
    <row r="60" spans="1:5" ht="16.5" customHeight="1" x14ac:dyDescent="0.15">
      <c r="A60" s="61" t="s">
        <v>11</v>
      </c>
      <c r="B60" s="15" t="s">
        <v>7</v>
      </c>
      <c r="C60" s="12" t="s">
        <v>7</v>
      </c>
      <c r="D60" s="15" t="s">
        <v>7</v>
      </c>
      <c r="E60" s="16" t="s">
        <v>7</v>
      </c>
    </row>
    <row r="61" spans="1:5" ht="16.5" customHeight="1" thickBot="1" x14ac:dyDescent="0.2">
      <c r="A61" s="61" t="s">
        <v>101</v>
      </c>
      <c r="B61" s="15" t="s">
        <v>7</v>
      </c>
      <c r="C61" s="12" t="s">
        <v>7</v>
      </c>
      <c r="D61" s="15" t="s">
        <v>7</v>
      </c>
      <c r="E61" s="16" t="s">
        <v>7</v>
      </c>
    </row>
    <row r="62" spans="1:5" ht="16.5" customHeight="1" thickBot="1" x14ac:dyDescent="0.2">
      <c r="A62" s="17" t="s">
        <v>17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18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16</v>
      </c>
      <c r="D65" s="74" t="s">
        <v>2</v>
      </c>
      <c r="E65" s="75" t="s">
        <v>3</v>
      </c>
    </row>
    <row r="66" spans="1:5" ht="13.5" x14ac:dyDescent="0.15">
      <c r="A66" s="62" t="s">
        <v>102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103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104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105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106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107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108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109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110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111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112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113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114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115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116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117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118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119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25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120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121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122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123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124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125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126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127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128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12</v>
      </c>
      <c r="B94" s="31" t="s">
        <v>7</v>
      </c>
      <c r="C94" s="31" t="s">
        <v>7</v>
      </c>
      <c r="D94" s="31" t="s">
        <v>7</v>
      </c>
      <c r="E94" s="55" t="s">
        <v>7</v>
      </c>
    </row>
    <row r="95" spans="1:5" ht="13.5" x14ac:dyDescent="0.15">
      <c r="A95" s="62" t="s">
        <v>26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27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129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130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131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132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133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134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135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28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136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137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138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139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140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141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142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143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144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145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146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147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148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13</v>
      </c>
      <c r="B118" s="31" t="s">
        <v>7</v>
      </c>
      <c r="C118" s="31" t="s">
        <v>7</v>
      </c>
      <c r="D118" s="31" t="s">
        <v>7</v>
      </c>
      <c r="E118" s="55" t="s">
        <v>7</v>
      </c>
    </row>
    <row r="119" spans="1:5" ht="13.5" x14ac:dyDescent="0.15">
      <c r="A119" s="66" t="s">
        <v>29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30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31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32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33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34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149</v>
      </c>
      <c r="B125" s="31" t="s">
        <v>7</v>
      </c>
      <c r="C125" s="31" t="s">
        <v>7</v>
      </c>
      <c r="D125" s="31" t="s">
        <v>7</v>
      </c>
      <c r="E125" s="55" t="s">
        <v>7</v>
      </c>
    </row>
    <row r="126" spans="1:5" ht="13.5" x14ac:dyDescent="0.15">
      <c r="A126" s="67" t="s">
        <v>35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36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37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38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39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8</v>
      </c>
      <c r="B131" s="31" t="s">
        <v>7</v>
      </c>
      <c r="C131" s="31" t="s">
        <v>7</v>
      </c>
      <c r="D131" s="31" t="s">
        <v>7</v>
      </c>
      <c r="E131" s="55" t="s">
        <v>7</v>
      </c>
    </row>
    <row r="132" spans="1:5" ht="13.5" x14ac:dyDescent="0.15">
      <c r="A132" s="66" t="s">
        <v>40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41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150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44</v>
      </c>
      <c r="B135" s="32" t="s">
        <v>7</v>
      </c>
      <c r="C135" s="32" t="s">
        <v>7</v>
      </c>
      <c r="D135" s="32" t="s">
        <v>7</v>
      </c>
      <c r="E135" s="56" t="s">
        <v>7</v>
      </c>
    </row>
    <row r="136" spans="1:5" ht="14.25" thickBot="1" x14ac:dyDescent="0.2">
      <c r="A136" s="42" t="s">
        <v>19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20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16</v>
      </c>
      <c r="D139" s="76" t="s">
        <v>2</v>
      </c>
      <c r="E139" s="77" t="s">
        <v>3</v>
      </c>
    </row>
    <row r="140" spans="1:5" ht="13.5" x14ac:dyDescent="0.15">
      <c r="A140" s="70" t="s">
        <v>151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161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42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162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163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9</v>
      </c>
      <c r="B145" s="38" t="s">
        <v>45</v>
      </c>
      <c r="C145" s="38" t="s">
        <v>45</v>
      </c>
      <c r="D145" s="38" t="s">
        <v>45</v>
      </c>
      <c r="E145" s="48" t="s">
        <v>45</v>
      </c>
    </row>
    <row r="146" spans="1:5" ht="13.5" x14ac:dyDescent="0.15">
      <c r="A146" s="71" t="s">
        <v>164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165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166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167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168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169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170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171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172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173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174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175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176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177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178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179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180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181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182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183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184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185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186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187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188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189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190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191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192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193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194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195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196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197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198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199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200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201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202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203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204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205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206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207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208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209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210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211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212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213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214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215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216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217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152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153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154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155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156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157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158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159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160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21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22</v>
      </c>
      <c r="B211" s="24"/>
      <c r="C211" s="24"/>
      <c r="D211" s="24"/>
      <c r="E211" s="24"/>
    </row>
    <row r="212" spans="1:5" ht="14.25" thickBot="1" x14ac:dyDescent="0.2">
      <c r="A212" s="78" t="s">
        <v>43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zoomScale="110" zoomScaleNormal="110" workbookViewId="0">
      <selection activeCell="J2" sqref="J2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357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350</v>
      </c>
      <c r="C4" s="91">
        <v>339</v>
      </c>
      <c r="D4" s="108">
        <v>389</v>
      </c>
      <c r="E4" s="92">
        <v>380</v>
      </c>
      <c r="F4" s="92">
        <v>372</v>
      </c>
      <c r="G4" s="109">
        <f>SUM(B4:F4)</f>
        <v>1830</v>
      </c>
      <c r="H4" s="91">
        <v>413</v>
      </c>
      <c r="I4" s="91">
        <v>387</v>
      </c>
      <c r="J4" s="92">
        <v>452</v>
      </c>
      <c r="K4" s="92">
        <v>504</v>
      </c>
      <c r="L4" s="92">
        <v>420</v>
      </c>
      <c r="M4" s="109">
        <f>SUM(H4:L4)</f>
        <v>2176</v>
      </c>
    </row>
    <row r="5" spans="1:14" s="82" customFormat="1" ht="16.5" customHeight="1" x14ac:dyDescent="0.15">
      <c r="A5" s="94" t="s">
        <v>6</v>
      </c>
      <c r="B5" s="95">
        <v>333</v>
      </c>
      <c r="C5" s="96">
        <v>338</v>
      </c>
      <c r="D5" s="92">
        <v>339</v>
      </c>
      <c r="E5" s="92">
        <v>354</v>
      </c>
      <c r="F5" s="92">
        <v>372</v>
      </c>
      <c r="G5" s="109">
        <f>SUM(B5:F5)</f>
        <v>1736</v>
      </c>
      <c r="H5" s="95">
        <v>376</v>
      </c>
      <c r="I5" s="96">
        <v>401</v>
      </c>
      <c r="J5" s="92">
        <v>427</v>
      </c>
      <c r="K5" s="92">
        <v>426</v>
      </c>
      <c r="L5" s="92">
        <v>469</v>
      </c>
      <c r="M5" s="109">
        <f>SUM(H5:L5)</f>
        <v>2099</v>
      </c>
    </row>
    <row r="6" spans="1:14" s="82" customFormat="1" ht="16.5" customHeight="1" thickBot="1" x14ac:dyDescent="0.2">
      <c r="A6" s="97" t="s">
        <v>24</v>
      </c>
      <c r="B6" s="110">
        <f>B4+B5</f>
        <v>683</v>
      </c>
      <c r="C6" s="111">
        <f>C4+C5</f>
        <v>677</v>
      </c>
      <c r="D6" s="111">
        <f>D4+D5</f>
        <v>728</v>
      </c>
      <c r="E6" s="111">
        <f>E4+E5</f>
        <v>734</v>
      </c>
      <c r="F6" s="112">
        <f>F4+F5</f>
        <v>744</v>
      </c>
      <c r="G6" s="113">
        <f>SUM(G4:G5)</f>
        <v>3566</v>
      </c>
      <c r="H6" s="110">
        <f>H4+H5</f>
        <v>789</v>
      </c>
      <c r="I6" s="111">
        <f>I4+I5</f>
        <v>788</v>
      </c>
      <c r="J6" s="111">
        <f>J4+J5</f>
        <v>879</v>
      </c>
      <c r="K6" s="111">
        <f>K4+K5</f>
        <v>930</v>
      </c>
      <c r="L6" s="112">
        <f>L4+L5</f>
        <v>889</v>
      </c>
      <c r="M6" s="114">
        <f>SUM(M4:M5)</f>
        <v>4275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510</v>
      </c>
      <c r="C8" s="91">
        <v>501</v>
      </c>
      <c r="D8" s="92">
        <v>490</v>
      </c>
      <c r="E8" s="92">
        <v>538</v>
      </c>
      <c r="F8" s="92">
        <v>545</v>
      </c>
      <c r="G8" s="109">
        <f>SUM(B8:F8)</f>
        <v>2584</v>
      </c>
      <c r="H8" s="91">
        <v>516</v>
      </c>
      <c r="I8" s="91">
        <v>538</v>
      </c>
      <c r="J8" s="92">
        <v>583</v>
      </c>
      <c r="K8" s="92">
        <v>510</v>
      </c>
      <c r="L8" s="92">
        <v>484</v>
      </c>
      <c r="M8" s="109">
        <f>SUM(H8:L8)</f>
        <v>2631</v>
      </c>
    </row>
    <row r="9" spans="1:14" s="82" customFormat="1" ht="16.5" customHeight="1" x14ac:dyDescent="0.15">
      <c r="A9" s="94" t="s">
        <v>6</v>
      </c>
      <c r="B9" s="95">
        <v>469</v>
      </c>
      <c r="C9" s="96">
        <v>472</v>
      </c>
      <c r="D9" s="119">
        <v>493</v>
      </c>
      <c r="E9" s="92">
        <v>456</v>
      </c>
      <c r="F9" s="92">
        <v>521</v>
      </c>
      <c r="G9" s="109">
        <f>SUM(B9:F9)</f>
        <v>2411</v>
      </c>
      <c r="H9" s="95">
        <v>521</v>
      </c>
      <c r="I9" s="96">
        <v>522</v>
      </c>
      <c r="J9" s="92">
        <v>511</v>
      </c>
      <c r="K9" s="92">
        <v>439</v>
      </c>
      <c r="L9" s="92">
        <v>464</v>
      </c>
      <c r="M9" s="109">
        <f>SUM(H9:L9)</f>
        <v>2457</v>
      </c>
    </row>
    <row r="10" spans="1:14" s="82" customFormat="1" ht="16.5" customHeight="1" thickBot="1" x14ac:dyDescent="0.2">
      <c r="A10" s="97" t="s">
        <v>24</v>
      </c>
      <c r="B10" s="120">
        <f>B8+B9</f>
        <v>979</v>
      </c>
      <c r="C10" s="121">
        <f>C8+C9</f>
        <v>973</v>
      </c>
      <c r="D10" s="121">
        <f>D8+D9</f>
        <v>983</v>
      </c>
      <c r="E10" s="121">
        <f>E8+E9</f>
        <v>994</v>
      </c>
      <c r="F10" s="122">
        <f>F8+F9</f>
        <v>1066</v>
      </c>
      <c r="G10" s="123">
        <f>SUM(G8:G9)</f>
        <v>4995</v>
      </c>
      <c r="H10" s="120">
        <f>H8+H9</f>
        <v>1037</v>
      </c>
      <c r="I10" s="121">
        <f>I8+I9</f>
        <v>1060</v>
      </c>
      <c r="J10" s="121">
        <f>J8+J9</f>
        <v>1094</v>
      </c>
      <c r="K10" s="121">
        <f>K8+K9</f>
        <v>949</v>
      </c>
      <c r="L10" s="122">
        <f>L8+L9</f>
        <v>948</v>
      </c>
      <c r="M10" s="124">
        <f>SUM(M8:M9)</f>
        <v>5088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487</v>
      </c>
      <c r="C12" s="91">
        <v>540</v>
      </c>
      <c r="D12" s="92">
        <v>475</v>
      </c>
      <c r="E12" s="92">
        <v>561</v>
      </c>
      <c r="F12" s="92">
        <v>527</v>
      </c>
      <c r="G12" s="93">
        <f>SUM(B12:F12)</f>
        <v>2590</v>
      </c>
      <c r="H12" s="91">
        <v>525</v>
      </c>
      <c r="I12" s="91">
        <v>635</v>
      </c>
      <c r="J12" s="92">
        <v>572</v>
      </c>
      <c r="K12" s="92">
        <v>551</v>
      </c>
      <c r="L12" s="92">
        <v>573</v>
      </c>
      <c r="M12" s="93">
        <f>SUM(H12:L12)</f>
        <v>2856</v>
      </c>
    </row>
    <row r="13" spans="1:14" s="82" customFormat="1" ht="16.5" customHeight="1" x14ac:dyDescent="0.15">
      <c r="A13" s="94" t="s">
        <v>6</v>
      </c>
      <c r="B13" s="95">
        <v>472</v>
      </c>
      <c r="C13" s="96">
        <v>426</v>
      </c>
      <c r="D13" s="92">
        <v>410</v>
      </c>
      <c r="E13" s="92">
        <v>453</v>
      </c>
      <c r="F13" s="92">
        <v>496</v>
      </c>
      <c r="G13" s="93">
        <f>SUM(B13:F13)</f>
        <v>2257</v>
      </c>
      <c r="H13" s="95">
        <v>481</v>
      </c>
      <c r="I13" s="96">
        <v>473</v>
      </c>
      <c r="J13" s="92">
        <v>503</v>
      </c>
      <c r="K13" s="92">
        <v>456</v>
      </c>
      <c r="L13" s="92">
        <v>501</v>
      </c>
      <c r="M13" s="93">
        <f>SUM(H13:L13)</f>
        <v>2414</v>
      </c>
    </row>
    <row r="14" spans="1:14" s="82" customFormat="1" ht="16.5" customHeight="1" thickBot="1" x14ac:dyDescent="0.2">
      <c r="A14" s="97" t="s">
        <v>24</v>
      </c>
      <c r="B14" s="98">
        <f>B12+B13</f>
        <v>959</v>
      </c>
      <c r="C14" s="99">
        <f>C12+C13</f>
        <v>966</v>
      </c>
      <c r="D14" s="99">
        <f>D12+D13</f>
        <v>885</v>
      </c>
      <c r="E14" s="99">
        <f>E12+E13</f>
        <v>1014</v>
      </c>
      <c r="F14" s="100">
        <f>F12+F13</f>
        <v>1023</v>
      </c>
      <c r="G14" s="125">
        <f>SUM(G12:G13)</f>
        <v>4847</v>
      </c>
      <c r="H14" s="98">
        <f>H12+H13</f>
        <v>1006</v>
      </c>
      <c r="I14" s="99">
        <f>I12+I13</f>
        <v>1108</v>
      </c>
      <c r="J14" s="99">
        <f>J12+J13</f>
        <v>1075</v>
      </c>
      <c r="K14" s="99">
        <f>K12+K13</f>
        <v>1007</v>
      </c>
      <c r="L14" s="100">
        <f>L12+L13</f>
        <v>1074</v>
      </c>
      <c r="M14" s="101">
        <f>SUM(M12:M13)</f>
        <v>5270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585</v>
      </c>
      <c r="C16" s="91">
        <v>537</v>
      </c>
      <c r="D16" s="92">
        <v>595</v>
      </c>
      <c r="E16" s="92">
        <v>522</v>
      </c>
      <c r="F16" s="92">
        <v>529</v>
      </c>
      <c r="G16" s="93">
        <f>SUM(B16:F16)</f>
        <v>2768</v>
      </c>
      <c r="H16" s="91">
        <v>553</v>
      </c>
      <c r="I16" s="91">
        <v>572</v>
      </c>
      <c r="J16" s="92">
        <v>585</v>
      </c>
      <c r="K16" s="92">
        <v>616</v>
      </c>
      <c r="L16" s="92">
        <v>600</v>
      </c>
      <c r="M16" s="93">
        <f>SUM(H16:L16)</f>
        <v>2926</v>
      </c>
    </row>
    <row r="17" spans="1:13" s="82" customFormat="1" ht="16.5" customHeight="1" x14ac:dyDescent="0.15">
      <c r="A17" s="94" t="s">
        <v>6</v>
      </c>
      <c r="B17" s="95">
        <v>461</v>
      </c>
      <c r="C17" s="96">
        <v>465</v>
      </c>
      <c r="D17" s="92">
        <v>471</v>
      </c>
      <c r="E17" s="92">
        <v>480</v>
      </c>
      <c r="F17" s="92">
        <v>493</v>
      </c>
      <c r="G17" s="93">
        <f>SUM(B17:F17)</f>
        <v>2370</v>
      </c>
      <c r="H17" s="95">
        <v>520</v>
      </c>
      <c r="I17" s="96">
        <v>531</v>
      </c>
      <c r="J17" s="92">
        <v>550</v>
      </c>
      <c r="K17" s="92">
        <v>551</v>
      </c>
      <c r="L17" s="92">
        <v>602</v>
      </c>
      <c r="M17" s="93">
        <f>SUM(H17:L17)</f>
        <v>2754</v>
      </c>
    </row>
    <row r="18" spans="1:13" s="82" customFormat="1" ht="16.5" customHeight="1" thickBot="1" x14ac:dyDescent="0.2">
      <c r="A18" s="97" t="s">
        <v>24</v>
      </c>
      <c r="B18" s="98">
        <f>B16+B17</f>
        <v>1046</v>
      </c>
      <c r="C18" s="99">
        <f>C16+C17</f>
        <v>1002</v>
      </c>
      <c r="D18" s="99">
        <f>D16+D17</f>
        <v>1066</v>
      </c>
      <c r="E18" s="99">
        <f>E16+E17</f>
        <v>1002</v>
      </c>
      <c r="F18" s="100">
        <f>F16+F17</f>
        <v>1022</v>
      </c>
      <c r="G18" s="125">
        <f>SUM(G16:G17)</f>
        <v>5138</v>
      </c>
      <c r="H18" s="98">
        <f>H16+H17</f>
        <v>1073</v>
      </c>
      <c r="I18" s="99">
        <f>I16+I17</f>
        <v>1103</v>
      </c>
      <c r="J18" s="99">
        <f>J16+J17</f>
        <v>1135</v>
      </c>
      <c r="K18" s="99">
        <f>K16+K17</f>
        <v>1167</v>
      </c>
      <c r="L18" s="100">
        <f>L16+L17</f>
        <v>1202</v>
      </c>
      <c r="M18" s="101">
        <f>SUM(M16:M17)</f>
        <v>5680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609</v>
      </c>
      <c r="C20" s="91">
        <v>659</v>
      </c>
      <c r="D20" s="92">
        <v>677</v>
      </c>
      <c r="E20" s="92">
        <v>635</v>
      </c>
      <c r="F20" s="92">
        <v>666</v>
      </c>
      <c r="G20" s="93">
        <f>SUM(B20:F20)</f>
        <v>3246</v>
      </c>
      <c r="H20" s="91">
        <v>730</v>
      </c>
      <c r="I20" s="91">
        <v>751</v>
      </c>
      <c r="J20" s="92">
        <v>782</v>
      </c>
      <c r="K20" s="92">
        <v>789</v>
      </c>
      <c r="L20" s="92">
        <v>876</v>
      </c>
      <c r="M20" s="93">
        <f>SUM(H20:L20)</f>
        <v>3928</v>
      </c>
    </row>
    <row r="21" spans="1:13" s="82" customFormat="1" ht="16.5" customHeight="1" x14ac:dyDescent="0.15">
      <c r="A21" s="94" t="s">
        <v>6</v>
      </c>
      <c r="B21" s="95">
        <v>609</v>
      </c>
      <c r="C21" s="96">
        <v>623</v>
      </c>
      <c r="D21" s="92">
        <v>672</v>
      </c>
      <c r="E21" s="92">
        <v>627</v>
      </c>
      <c r="F21" s="92">
        <v>624</v>
      </c>
      <c r="G21" s="93">
        <f>SUM(B21:F21)</f>
        <v>3155</v>
      </c>
      <c r="H21" s="95">
        <v>665</v>
      </c>
      <c r="I21" s="96">
        <v>692</v>
      </c>
      <c r="J21" s="92">
        <v>739</v>
      </c>
      <c r="K21" s="92">
        <v>755</v>
      </c>
      <c r="L21" s="92">
        <v>769</v>
      </c>
      <c r="M21" s="93">
        <f>SUM(H21:L21)</f>
        <v>3620</v>
      </c>
    </row>
    <row r="22" spans="1:13" s="82" customFormat="1" ht="16.5" customHeight="1" thickBot="1" x14ac:dyDescent="0.2">
      <c r="A22" s="97" t="s">
        <v>24</v>
      </c>
      <c r="B22" s="98">
        <f>B20+B21</f>
        <v>1218</v>
      </c>
      <c r="C22" s="99">
        <f>C20+C21</f>
        <v>1282</v>
      </c>
      <c r="D22" s="99">
        <f>D20+D21</f>
        <v>1349</v>
      </c>
      <c r="E22" s="99">
        <f>E20+E21</f>
        <v>1262</v>
      </c>
      <c r="F22" s="100">
        <f>F20+F21</f>
        <v>1290</v>
      </c>
      <c r="G22" s="125">
        <f>SUM(G20:G21)</f>
        <v>6401</v>
      </c>
      <c r="H22" s="98">
        <f>H20+H21</f>
        <v>1395</v>
      </c>
      <c r="I22" s="99">
        <f>I20+I21</f>
        <v>1443</v>
      </c>
      <c r="J22" s="99">
        <f>J20+J21</f>
        <v>1521</v>
      </c>
      <c r="K22" s="99">
        <f>K20+K21</f>
        <v>1544</v>
      </c>
      <c r="L22" s="100">
        <f>L20+L21</f>
        <v>1645</v>
      </c>
      <c r="M22" s="101">
        <f>SUM(M20:M21)</f>
        <v>7548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904</v>
      </c>
      <c r="C24" s="91">
        <v>950</v>
      </c>
      <c r="D24" s="92">
        <v>910</v>
      </c>
      <c r="E24" s="92">
        <v>855</v>
      </c>
      <c r="F24" s="92">
        <v>792</v>
      </c>
      <c r="G24" s="93">
        <f>SUM(B24:F24)</f>
        <v>4411</v>
      </c>
      <c r="H24" s="91">
        <v>715</v>
      </c>
      <c r="I24" s="91">
        <v>787</v>
      </c>
      <c r="J24" s="92">
        <v>702</v>
      </c>
      <c r="K24" s="92">
        <v>646</v>
      </c>
      <c r="L24" s="92">
        <v>666</v>
      </c>
      <c r="M24" s="93">
        <f>SUM(H24:L24)</f>
        <v>3516</v>
      </c>
    </row>
    <row r="25" spans="1:13" s="82" customFormat="1" ht="16.5" customHeight="1" x14ac:dyDescent="0.15">
      <c r="A25" s="94" t="s">
        <v>6</v>
      </c>
      <c r="B25" s="95">
        <v>809</v>
      </c>
      <c r="C25" s="96">
        <v>914</v>
      </c>
      <c r="D25" s="92">
        <v>872</v>
      </c>
      <c r="E25" s="92">
        <v>854</v>
      </c>
      <c r="F25" s="92">
        <v>780</v>
      </c>
      <c r="G25" s="93">
        <f>SUM(B25:F25)</f>
        <v>4229</v>
      </c>
      <c r="H25" s="95">
        <v>754</v>
      </c>
      <c r="I25" s="96">
        <v>750</v>
      </c>
      <c r="J25" s="92">
        <v>699</v>
      </c>
      <c r="K25" s="92">
        <v>589</v>
      </c>
      <c r="L25" s="92">
        <v>683</v>
      </c>
      <c r="M25" s="93">
        <f>SUM(H25:L25)</f>
        <v>3475</v>
      </c>
    </row>
    <row r="26" spans="1:13" s="82" customFormat="1" ht="16.5" customHeight="1" thickBot="1" x14ac:dyDescent="0.2">
      <c r="A26" s="97" t="s">
        <v>24</v>
      </c>
      <c r="B26" s="98">
        <f>B24+B25</f>
        <v>1713</v>
      </c>
      <c r="C26" s="99">
        <f>C24+C25</f>
        <v>1864</v>
      </c>
      <c r="D26" s="99">
        <f>D24+D25</f>
        <v>1782</v>
      </c>
      <c r="E26" s="99">
        <f>E24+E25</f>
        <v>1709</v>
      </c>
      <c r="F26" s="100">
        <f>F24+F25</f>
        <v>1572</v>
      </c>
      <c r="G26" s="101">
        <f>SUM(G24:G25)</f>
        <v>8640</v>
      </c>
      <c r="H26" s="98">
        <f>H24+H25</f>
        <v>1469</v>
      </c>
      <c r="I26" s="99">
        <f>I24+I25</f>
        <v>1537</v>
      </c>
      <c r="J26" s="99">
        <f>J24+J25</f>
        <v>1401</v>
      </c>
      <c r="K26" s="99">
        <f>K24+K25</f>
        <v>1235</v>
      </c>
      <c r="L26" s="100">
        <f>L24+L25</f>
        <v>1349</v>
      </c>
      <c r="M26" s="101">
        <f>SUM(M24:M25)</f>
        <v>6991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749</v>
      </c>
      <c r="C28" s="91">
        <v>679</v>
      </c>
      <c r="D28" s="92">
        <v>686</v>
      </c>
      <c r="E28" s="92">
        <v>663</v>
      </c>
      <c r="F28" s="92">
        <v>666</v>
      </c>
      <c r="G28" s="93">
        <f>SUM(B28:F28)</f>
        <v>3443</v>
      </c>
      <c r="H28" s="91">
        <v>596</v>
      </c>
      <c r="I28" s="91">
        <v>638</v>
      </c>
      <c r="J28" s="92">
        <v>604</v>
      </c>
      <c r="K28" s="92">
        <v>672</v>
      </c>
      <c r="L28" s="92">
        <v>636</v>
      </c>
      <c r="M28" s="93">
        <f>SUM(H28:L28)</f>
        <v>3146</v>
      </c>
    </row>
    <row r="29" spans="1:13" s="82" customFormat="1" ht="16.5" customHeight="1" x14ac:dyDescent="0.15">
      <c r="A29" s="94" t="s">
        <v>6</v>
      </c>
      <c r="B29" s="95">
        <v>722</v>
      </c>
      <c r="C29" s="96">
        <v>660</v>
      </c>
      <c r="D29" s="92">
        <v>704</v>
      </c>
      <c r="E29" s="92">
        <v>638</v>
      </c>
      <c r="F29" s="92">
        <v>658</v>
      </c>
      <c r="G29" s="93">
        <f>SUM(B29:F29)</f>
        <v>3382</v>
      </c>
      <c r="H29" s="95">
        <v>707</v>
      </c>
      <c r="I29" s="96">
        <v>764</v>
      </c>
      <c r="J29" s="119">
        <v>712</v>
      </c>
      <c r="K29" s="92">
        <v>677</v>
      </c>
      <c r="L29" s="92">
        <v>664</v>
      </c>
      <c r="M29" s="93">
        <f>SUM(H29:L29)</f>
        <v>3524</v>
      </c>
    </row>
    <row r="30" spans="1:13" s="82" customFormat="1" ht="16.5" customHeight="1" thickBot="1" x14ac:dyDescent="0.2">
      <c r="A30" s="97" t="s">
        <v>24</v>
      </c>
      <c r="B30" s="98">
        <f>B28+B29</f>
        <v>1471</v>
      </c>
      <c r="C30" s="99">
        <f>C28+C29</f>
        <v>1339</v>
      </c>
      <c r="D30" s="99">
        <f>D28+D29</f>
        <v>1390</v>
      </c>
      <c r="E30" s="99">
        <f>E28+E29</f>
        <v>1301</v>
      </c>
      <c r="F30" s="100">
        <f>F28+F29</f>
        <v>1324</v>
      </c>
      <c r="G30" s="101">
        <f>SUM(G28:G29)</f>
        <v>6825</v>
      </c>
      <c r="H30" s="98">
        <f>H28+H29</f>
        <v>1303</v>
      </c>
      <c r="I30" s="99">
        <f>I28+I29</f>
        <v>1402</v>
      </c>
      <c r="J30" s="99">
        <f>J28+J29</f>
        <v>1316</v>
      </c>
      <c r="K30" s="99">
        <f>K28+K29</f>
        <v>1349</v>
      </c>
      <c r="L30" s="100">
        <f>L28+L29</f>
        <v>1300</v>
      </c>
      <c r="M30" s="126">
        <f>SUM(M28:M29)</f>
        <v>6670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583</v>
      </c>
      <c r="C32" s="91">
        <v>683</v>
      </c>
      <c r="D32" s="92">
        <v>745</v>
      </c>
      <c r="E32" s="92">
        <v>734</v>
      </c>
      <c r="F32" s="92">
        <v>814</v>
      </c>
      <c r="G32" s="93">
        <f>SUM(B32:F32)</f>
        <v>3559</v>
      </c>
      <c r="H32" s="91">
        <v>891</v>
      </c>
      <c r="I32" s="91">
        <v>922</v>
      </c>
      <c r="J32" s="92">
        <v>986</v>
      </c>
      <c r="K32" s="92">
        <v>675</v>
      </c>
      <c r="L32" s="92">
        <v>455</v>
      </c>
      <c r="M32" s="93">
        <f>SUM(H32:L32)</f>
        <v>3929</v>
      </c>
    </row>
    <row r="33" spans="1:13" s="82" customFormat="1" ht="16.5" customHeight="1" x14ac:dyDescent="0.15">
      <c r="A33" s="94" t="s">
        <v>6</v>
      </c>
      <c r="B33" s="95">
        <v>740</v>
      </c>
      <c r="C33" s="96">
        <v>756</v>
      </c>
      <c r="D33" s="92">
        <v>877</v>
      </c>
      <c r="E33" s="92">
        <v>903</v>
      </c>
      <c r="F33" s="92">
        <v>1002</v>
      </c>
      <c r="G33" s="93">
        <f>SUM(B33:F33)</f>
        <v>4278</v>
      </c>
      <c r="H33" s="95">
        <v>1106</v>
      </c>
      <c r="I33" s="96">
        <v>1243</v>
      </c>
      <c r="J33" s="92">
        <v>1166</v>
      </c>
      <c r="K33" s="92">
        <v>824</v>
      </c>
      <c r="L33" s="92">
        <v>561</v>
      </c>
      <c r="M33" s="93">
        <f>SUM(H33:L33)</f>
        <v>4900</v>
      </c>
    </row>
    <row r="34" spans="1:13" s="82" customFormat="1" ht="16.5" customHeight="1" thickBot="1" x14ac:dyDescent="0.2">
      <c r="A34" s="97" t="s">
        <v>24</v>
      </c>
      <c r="B34" s="98">
        <f>B32+B33</f>
        <v>1323</v>
      </c>
      <c r="C34" s="99">
        <f>C32+C33</f>
        <v>1439</v>
      </c>
      <c r="D34" s="99">
        <f>D32+D33</f>
        <v>1622</v>
      </c>
      <c r="E34" s="99">
        <f>E32+E33</f>
        <v>1637</v>
      </c>
      <c r="F34" s="100">
        <f>F32+F33</f>
        <v>1816</v>
      </c>
      <c r="G34" s="101">
        <f>SUM(G32:G33)</f>
        <v>7837</v>
      </c>
      <c r="H34" s="98">
        <f>H32+H33</f>
        <v>1997</v>
      </c>
      <c r="I34" s="99">
        <f>I32+I33</f>
        <v>2165</v>
      </c>
      <c r="J34" s="99">
        <f>J32+J33</f>
        <v>2152</v>
      </c>
      <c r="K34" s="99">
        <f>K32+K33</f>
        <v>1499</v>
      </c>
      <c r="L34" s="100">
        <f>L32+L33</f>
        <v>1016</v>
      </c>
      <c r="M34" s="101">
        <f>SUM(M32:M33)</f>
        <v>8829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526</v>
      </c>
      <c r="C36" s="91">
        <v>532</v>
      </c>
      <c r="D36" s="92">
        <v>480</v>
      </c>
      <c r="E36" s="92">
        <v>522</v>
      </c>
      <c r="F36" s="92">
        <v>402</v>
      </c>
      <c r="G36" s="93">
        <f>SUM(B36:F36)</f>
        <v>2462</v>
      </c>
      <c r="H36" s="91">
        <v>335</v>
      </c>
      <c r="I36" s="91">
        <v>276</v>
      </c>
      <c r="J36" s="92">
        <v>288</v>
      </c>
      <c r="K36" s="92">
        <v>285</v>
      </c>
      <c r="L36" s="92">
        <v>216</v>
      </c>
      <c r="M36" s="93">
        <f>SUM(H36:L36)</f>
        <v>1400</v>
      </c>
    </row>
    <row r="37" spans="1:13" s="82" customFormat="1" ht="16.5" customHeight="1" x14ac:dyDescent="0.15">
      <c r="A37" s="94" t="s">
        <v>6</v>
      </c>
      <c r="B37" s="95">
        <v>765</v>
      </c>
      <c r="C37" s="96">
        <v>707</v>
      </c>
      <c r="D37" s="92">
        <v>678</v>
      </c>
      <c r="E37" s="92">
        <v>790</v>
      </c>
      <c r="F37" s="92">
        <v>679</v>
      </c>
      <c r="G37" s="93">
        <f>SUM(B37:F37)</f>
        <v>3619</v>
      </c>
      <c r="H37" s="95">
        <v>603</v>
      </c>
      <c r="I37" s="96">
        <v>511</v>
      </c>
      <c r="J37" s="92">
        <v>581</v>
      </c>
      <c r="K37" s="92">
        <v>503</v>
      </c>
      <c r="L37" s="92">
        <v>494</v>
      </c>
      <c r="M37" s="93">
        <f>SUM(H37:L37)</f>
        <v>2692</v>
      </c>
    </row>
    <row r="38" spans="1:13" s="82" customFormat="1" ht="16.5" customHeight="1" thickBot="1" x14ac:dyDescent="0.2">
      <c r="A38" s="97" t="s">
        <v>24</v>
      </c>
      <c r="B38" s="98">
        <f>B36+B37</f>
        <v>1291</v>
      </c>
      <c r="C38" s="99">
        <f>C36+C37</f>
        <v>1239</v>
      </c>
      <c r="D38" s="99">
        <f>D36+D37</f>
        <v>1158</v>
      </c>
      <c r="E38" s="99">
        <f>E36+E37</f>
        <v>1312</v>
      </c>
      <c r="F38" s="100">
        <f>F36+F37</f>
        <v>1081</v>
      </c>
      <c r="G38" s="101">
        <f>SUM(G36:G37)</f>
        <v>6081</v>
      </c>
      <c r="H38" s="98">
        <f>H36+H37</f>
        <v>938</v>
      </c>
      <c r="I38" s="99">
        <f>I36+I37</f>
        <v>787</v>
      </c>
      <c r="J38" s="99">
        <f>J36+J37</f>
        <v>869</v>
      </c>
      <c r="K38" s="99">
        <f>K36+K37</f>
        <v>788</v>
      </c>
      <c r="L38" s="100">
        <f>L36+L37</f>
        <v>710</v>
      </c>
      <c r="M38" s="101">
        <f>SUM(M36:M37)</f>
        <v>4092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162</v>
      </c>
      <c r="C40" s="91">
        <v>157</v>
      </c>
      <c r="D40" s="92">
        <v>120</v>
      </c>
      <c r="E40" s="92">
        <v>102</v>
      </c>
      <c r="F40" s="92">
        <v>66</v>
      </c>
      <c r="G40" s="93">
        <f>SUM(B40:F40)</f>
        <v>607</v>
      </c>
      <c r="H40" s="91">
        <v>65</v>
      </c>
      <c r="I40" s="91">
        <v>47</v>
      </c>
      <c r="J40" s="92">
        <v>28</v>
      </c>
      <c r="K40" s="92">
        <v>11</v>
      </c>
      <c r="L40" s="92">
        <v>7</v>
      </c>
      <c r="M40" s="93">
        <f>SUM(H40:L40)</f>
        <v>158</v>
      </c>
    </row>
    <row r="41" spans="1:13" s="82" customFormat="1" ht="16.5" customHeight="1" x14ac:dyDescent="0.15">
      <c r="A41" s="94" t="s">
        <v>6</v>
      </c>
      <c r="B41" s="95">
        <v>414</v>
      </c>
      <c r="C41" s="96">
        <v>384</v>
      </c>
      <c r="D41" s="92">
        <v>352</v>
      </c>
      <c r="E41" s="92">
        <v>282</v>
      </c>
      <c r="F41" s="92">
        <v>236</v>
      </c>
      <c r="G41" s="93">
        <f>SUM(B41:F41)</f>
        <v>1668</v>
      </c>
      <c r="H41" s="95">
        <v>209</v>
      </c>
      <c r="I41" s="96">
        <v>173</v>
      </c>
      <c r="J41" s="92">
        <v>114</v>
      </c>
      <c r="K41" s="92">
        <v>86</v>
      </c>
      <c r="L41" s="92">
        <v>79</v>
      </c>
      <c r="M41" s="93">
        <f>SUM(H41:L41)</f>
        <v>661</v>
      </c>
    </row>
    <row r="42" spans="1:13" s="82" customFormat="1" ht="16.5" customHeight="1" thickBot="1" x14ac:dyDescent="0.2">
      <c r="A42" s="97" t="s">
        <v>24</v>
      </c>
      <c r="B42" s="98">
        <f>B40+B41</f>
        <v>576</v>
      </c>
      <c r="C42" s="99">
        <f>C40+C41</f>
        <v>541</v>
      </c>
      <c r="D42" s="99">
        <f>D40+D41</f>
        <v>472</v>
      </c>
      <c r="E42" s="99">
        <f>E40+E41</f>
        <v>384</v>
      </c>
      <c r="F42" s="100">
        <f>F40+F41</f>
        <v>302</v>
      </c>
      <c r="G42" s="101">
        <f>SUM(G40:G41)</f>
        <v>2275</v>
      </c>
      <c r="H42" s="98">
        <f>H40+H41</f>
        <v>274</v>
      </c>
      <c r="I42" s="99">
        <f>I40+I41</f>
        <v>220</v>
      </c>
      <c r="J42" s="99">
        <f>J40+J41</f>
        <v>142</v>
      </c>
      <c r="K42" s="99">
        <f>K40+K41</f>
        <v>97</v>
      </c>
      <c r="L42" s="100">
        <f>L40+L41</f>
        <v>86</v>
      </c>
      <c r="M42" s="101">
        <f>SUM(M40:M41)</f>
        <v>819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8</v>
      </c>
      <c r="C44" s="91">
        <v>3</v>
      </c>
      <c r="D44" s="92">
        <v>2</v>
      </c>
      <c r="E44" s="92">
        <v>2</v>
      </c>
      <c r="F44" s="92">
        <v>1</v>
      </c>
      <c r="G44" s="93">
        <f>SUM(B44:F44)</f>
        <v>16</v>
      </c>
      <c r="H44" s="91">
        <v>2</v>
      </c>
      <c r="I44" s="91">
        <v>0</v>
      </c>
      <c r="J44" s="92">
        <v>0</v>
      </c>
      <c r="K44" s="92">
        <v>0</v>
      </c>
      <c r="L44" s="92">
        <v>0</v>
      </c>
      <c r="M44" s="93">
        <f>SUM(H44:L44)</f>
        <v>2</v>
      </c>
    </row>
    <row r="45" spans="1:13" s="82" customFormat="1" ht="16.5" customHeight="1" x14ac:dyDescent="0.15">
      <c r="A45" s="94" t="s">
        <v>6</v>
      </c>
      <c r="B45" s="95">
        <v>50</v>
      </c>
      <c r="C45" s="96">
        <v>28</v>
      </c>
      <c r="D45" s="92">
        <v>21</v>
      </c>
      <c r="E45" s="92">
        <v>14</v>
      </c>
      <c r="F45" s="92">
        <v>7</v>
      </c>
      <c r="G45" s="93">
        <f>SUM(B45:F45)</f>
        <v>120</v>
      </c>
      <c r="H45" s="95">
        <v>9</v>
      </c>
      <c r="I45" s="96">
        <v>3</v>
      </c>
      <c r="J45" s="92">
        <v>0</v>
      </c>
      <c r="K45" s="92">
        <v>0</v>
      </c>
      <c r="L45" s="92">
        <v>0</v>
      </c>
      <c r="M45" s="93">
        <f>SUM(H45:L45)</f>
        <v>12</v>
      </c>
    </row>
    <row r="46" spans="1:13" s="82" customFormat="1" ht="16.5" customHeight="1" thickBot="1" x14ac:dyDescent="0.2">
      <c r="A46" s="97" t="s">
        <v>24</v>
      </c>
      <c r="B46" s="98">
        <f>B44+B45</f>
        <v>58</v>
      </c>
      <c r="C46" s="99">
        <f>C44+C45</f>
        <v>31</v>
      </c>
      <c r="D46" s="99">
        <f>D44+D45</f>
        <v>23</v>
      </c>
      <c r="E46" s="99">
        <f>E44+E45</f>
        <v>16</v>
      </c>
      <c r="F46" s="100">
        <f>F44+F45</f>
        <v>8</v>
      </c>
      <c r="G46" s="101">
        <f>SUM(G44:G45)</f>
        <v>136</v>
      </c>
      <c r="H46" s="98">
        <f>H44+H45</f>
        <v>11</v>
      </c>
      <c r="I46" s="99">
        <f>I44+I45</f>
        <v>3</v>
      </c>
      <c r="J46" s="99">
        <f>J44+J45</f>
        <v>0</v>
      </c>
      <c r="K46" s="99">
        <f>K44+K45</f>
        <v>0</v>
      </c>
      <c r="L46" s="100">
        <f>L44+L45</f>
        <v>0</v>
      </c>
      <c r="M46" s="101">
        <f>SUM(M44:M45)</f>
        <v>14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f>G4+M4+G8</f>
        <v>6590</v>
      </c>
      <c r="C50" s="143"/>
      <c r="D50" s="144">
        <f>+M8+G12+M12+G16+M16+G20+M20+G24+M24+G28</f>
        <v>32315</v>
      </c>
      <c r="E50" s="143"/>
      <c r="F50" s="144">
        <f>+M28+G32+M32+G36+M36+G40+M40+G44+M44</f>
        <v>15279</v>
      </c>
      <c r="G50" s="145"/>
      <c r="H50" s="146">
        <f>B50+D50+F50</f>
        <v>54184</v>
      </c>
      <c r="I50" s="147"/>
      <c r="J50" s="148">
        <f>G4+M4+G8+M8</f>
        <v>9221</v>
      </c>
      <c r="K50" s="143"/>
      <c r="L50" s="144">
        <f>G28+M28+G32+M32+G36+M36+G40+M40+G44+M44</f>
        <v>18722</v>
      </c>
      <c r="M50" s="145"/>
    </row>
    <row r="51" spans="1:13" s="83" customFormat="1" ht="16.5" customHeight="1" x14ac:dyDescent="0.15">
      <c r="A51" s="132" t="s">
        <v>6</v>
      </c>
      <c r="B51" s="142">
        <f>G5+M5+G9</f>
        <v>6246</v>
      </c>
      <c r="C51" s="143"/>
      <c r="D51" s="144">
        <f>+M9+G13+M13+G17+M17+G21+M21+G25+M25+G29</f>
        <v>30113</v>
      </c>
      <c r="E51" s="143"/>
      <c r="F51" s="144">
        <f>+M29+G33+M33+G37+M37+G41+M41+G45+M45</f>
        <v>21474</v>
      </c>
      <c r="G51" s="145"/>
      <c r="H51" s="146">
        <f>B51+D51+F51</f>
        <v>57833</v>
      </c>
      <c r="I51" s="147"/>
      <c r="J51" s="148">
        <f>G5+M5+G9+M9</f>
        <v>8703</v>
      </c>
      <c r="K51" s="143"/>
      <c r="L51" s="144">
        <f>G29+M29+G33+M33+G37+M37+G41+M41+G45+M45</f>
        <v>24856</v>
      </c>
      <c r="M51" s="145"/>
    </row>
    <row r="52" spans="1:13" s="83" customFormat="1" ht="16.5" customHeight="1" thickBot="1" x14ac:dyDescent="0.2">
      <c r="A52" s="97" t="s">
        <v>24</v>
      </c>
      <c r="B52" s="135">
        <f>+B50+B51</f>
        <v>12836</v>
      </c>
      <c r="C52" s="136"/>
      <c r="D52" s="137">
        <f>+D50+D51</f>
        <v>62428</v>
      </c>
      <c r="E52" s="136"/>
      <c r="F52" s="137">
        <f>F50+F51</f>
        <v>36753</v>
      </c>
      <c r="G52" s="138"/>
      <c r="H52" s="139">
        <f>H50+H51</f>
        <v>112017</v>
      </c>
      <c r="I52" s="140"/>
      <c r="J52" s="141">
        <f>J50+J51</f>
        <v>17924</v>
      </c>
      <c r="K52" s="136"/>
      <c r="L52" s="137">
        <f>L50+L51</f>
        <v>43578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B52:C52"/>
    <mergeCell ref="D52:E52"/>
    <mergeCell ref="F52:G52"/>
    <mergeCell ref="H52:I52"/>
    <mergeCell ref="J52:K52"/>
    <mergeCell ref="L52:M52"/>
    <mergeCell ref="B51:C51"/>
    <mergeCell ref="D51:E51"/>
    <mergeCell ref="F51:G51"/>
    <mergeCell ref="H51:I51"/>
    <mergeCell ref="J51:K51"/>
    <mergeCell ref="L51:M51"/>
    <mergeCell ref="B50:C50"/>
    <mergeCell ref="D50:E50"/>
    <mergeCell ref="F50:G50"/>
    <mergeCell ref="H50:I50"/>
    <mergeCell ref="J50:K50"/>
    <mergeCell ref="L50:M50"/>
    <mergeCell ref="A1:M1"/>
    <mergeCell ref="B49:C49"/>
    <mergeCell ref="D49:E49"/>
    <mergeCell ref="F49:G49"/>
    <mergeCell ref="H49:I49"/>
    <mergeCell ref="J49:K49"/>
    <mergeCell ref="L49:M4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HP用町丁別</vt:lpstr>
      <vt:lpstr>3月末</vt:lpstr>
      <vt:lpstr>'3月末'!Print_Area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2012-07-09T09:36:09Z</cp:lastPrinted>
  <dcterms:created xsi:type="dcterms:W3CDTF">2004-07-04T23:54:58Z</dcterms:created>
  <dcterms:modified xsi:type="dcterms:W3CDTF">2025-04-08T09:57:52Z</dcterms:modified>
</cp:coreProperties>
</file>